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15" windowWidth="20730" windowHeight="11760"/>
  </bookViews>
  <sheets>
    <sheet name="Лист1" sheetId="1" r:id="rId1"/>
  </sheets>
  <definedNames>
    <definedName name="_xlnm._FilterDatabase" localSheetId="0" hidden="1">Лист1!$A$9:$G$154</definedName>
    <definedName name="_xlnm.Print_Titles" localSheetId="0">Лист1!$8:$8</definedName>
    <definedName name="_xlnm.Print_Area" localSheetId="0">Лист1!$A$1:$G$225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155" i="1" l="1"/>
  <c r="F96" i="1" l="1"/>
  <c r="F95" i="1" s="1"/>
  <c r="G96" i="1"/>
  <c r="G95" i="1" s="1"/>
  <c r="E95" i="1"/>
  <c r="E96" i="1"/>
  <c r="E89" i="1"/>
  <c r="E88" i="1" s="1"/>
  <c r="E87" i="1" s="1"/>
  <c r="F131" i="1" l="1"/>
  <c r="F130" i="1" s="1"/>
  <c r="G131" i="1"/>
  <c r="G130" i="1" s="1"/>
  <c r="F164" i="1"/>
  <c r="F163" i="1" s="1"/>
  <c r="F162" i="1" s="1"/>
  <c r="G164" i="1"/>
  <c r="G163" i="1" s="1"/>
  <c r="G162" i="1" s="1"/>
  <c r="E162" i="1"/>
  <c r="E163" i="1"/>
  <c r="E164" i="1"/>
  <c r="E130" i="1"/>
  <c r="E131" i="1"/>
  <c r="F103" i="1"/>
  <c r="F102" i="1" s="1"/>
  <c r="G103" i="1"/>
  <c r="G102" i="1" s="1"/>
  <c r="E102" i="1"/>
  <c r="E103" i="1"/>
  <c r="F188" i="1" l="1"/>
  <c r="F187" i="1" s="1"/>
  <c r="F186" i="1" s="1"/>
  <c r="G188" i="1"/>
  <c r="G187" i="1" s="1"/>
  <c r="G186" i="1" s="1"/>
  <c r="F192" i="1"/>
  <c r="F191" i="1" s="1"/>
  <c r="F190" i="1" s="1"/>
  <c r="G192" i="1"/>
  <c r="G191" i="1" s="1"/>
  <c r="G190" i="1" s="1"/>
  <c r="E188" i="1"/>
  <c r="E187" i="1" s="1"/>
  <c r="E186" i="1" s="1"/>
  <c r="E192" i="1"/>
  <c r="E191" i="1" s="1"/>
  <c r="E190" i="1" s="1"/>
  <c r="F160" i="1" l="1"/>
  <c r="F159" i="1" s="1"/>
  <c r="F158" i="1" s="1"/>
  <c r="G160" i="1"/>
  <c r="G159" i="1" s="1"/>
  <c r="G158" i="1" s="1"/>
  <c r="F168" i="1"/>
  <c r="F167" i="1" s="1"/>
  <c r="F166" i="1" s="1"/>
  <c r="G168" i="1"/>
  <c r="G167" i="1" s="1"/>
  <c r="G166" i="1" s="1"/>
  <c r="E160" i="1"/>
  <c r="E159" i="1" s="1"/>
  <c r="E158" i="1" s="1"/>
  <c r="E168" i="1"/>
  <c r="E167" i="1" s="1"/>
  <c r="E166" i="1" s="1"/>
  <c r="E157" i="1" l="1"/>
  <c r="G157" i="1"/>
  <c r="F157" i="1"/>
  <c r="E138" i="1" l="1"/>
  <c r="F213" i="1" l="1"/>
  <c r="F212" i="1" s="1"/>
  <c r="F211" i="1" s="1"/>
  <c r="G213" i="1"/>
  <c r="G212" i="1" s="1"/>
  <c r="G211" i="1" s="1"/>
  <c r="F217" i="1"/>
  <c r="F216" i="1" s="1"/>
  <c r="F215" i="1" s="1"/>
  <c r="G217" i="1"/>
  <c r="G216" i="1" s="1"/>
  <c r="G215" i="1" s="1"/>
  <c r="F200" i="1"/>
  <c r="F199" i="1" s="1"/>
  <c r="F198" i="1" s="1"/>
  <c r="G200" i="1"/>
  <c r="G199" i="1" s="1"/>
  <c r="G198" i="1" s="1"/>
  <c r="F204" i="1"/>
  <c r="F203" i="1" s="1"/>
  <c r="F202" i="1" s="1"/>
  <c r="G204" i="1"/>
  <c r="G203" i="1" s="1"/>
  <c r="G202" i="1" s="1"/>
  <c r="F176" i="1"/>
  <c r="F175" i="1" s="1"/>
  <c r="F174" i="1" s="1"/>
  <c r="G176" i="1"/>
  <c r="G175" i="1" s="1"/>
  <c r="G174" i="1" s="1"/>
  <c r="F180" i="1"/>
  <c r="F179" i="1" s="1"/>
  <c r="F178" i="1" s="1"/>
  <c r="G180" i="1"/>
  <c r="G179" i="1" s="1"/>
  <c r="G178" i="1" s="1"/>
  <c r="F184" i="1"/>
  <c r="F183" i="1" s="1"/>
  <c r="F182" i="1" s="1"/>
  <c r="G184" i="1"/>
  <c r="G183" i="1" s="1"/>
  <c r="G182" i="1" s="1"/>
  <c r="F155" i="1"/>
  <c r="F154" i="1" s="1"/>
  <c r="F153" i="1" s="1"/>
  <c r="G155" i="1"/>
  <c r="G154" i="1" s="1"/>
  <c r="G153" i="1" s="1"/>
  <c r="F147" i="1"/>
  <c r="F146" i="1" s="1"/>
  <c r="F145" i="1" s="1"/>
  <c r="G147" i="1"/>
  <c r="G146" i="1" s="1"/>
  <c r="G145" i="1" s="1"/>
  <c r="F143" i="1"/>
  <c r="F142" i="1" s="1"/>
  <c r="F141" i="1" s="1"/>
  <c r="G143" i="1"/>
  <c r="G142" i="1" s="1"/>
  <c r="G141" i="1" s="1"/>
  <c r="F138" i="1"/>
  <c r="F137" i="1" s="1"/>
  <c r="F136" i="1" s="1"/>
  <c r="G138" i="1"/>
  <c r="G137" i="1" s="1"/>
  <c r="G136" i="1" s="1"/>
  <c r="F128" i="1"/>
  <c r="F127" i="1" s="1"/>
  <c r="F126" i="1" s="1"/>
  <c r="G128" i="1"/>
  <c r="G127" i="1" s="1"/>
  <c r="G126" i="1" s="1"/>
  <c r="F124" i="1"/>
  <c r="F123" i="1" s="1"/>
  <c r="F122" i="1" s="1"/>
  <c r="G124" i="1"/>
  <c r="G123" i="1" s="1"/>
  <c r="G122" i="1" s="1"/>
  <c r="F114" i="1"/>
  <c r="F113" i="1" s="1"/>
  <c r="F112" i="1" s="1"/>
  <c r="G114" i="1"/>
  <c r="G113" i="1" s="1"/>
  <c r="G112" i="1" s="1"/>
  <c r="F100" i="1"/>
  <c r="F99" i="1" s="1"/>
  <c r="F98" i="1" s="1"/>
  <c r="G100" i="1"/>
  <c r="G99" i="1" s="1"/>
  <c r="G98" i="1" s="1"/>
  <c r="F93" i="1"/>
  <c r="F92" i="1" s="1"/>
  <c r="F91" i="1" s="1"/>
  <c r="G93" i="1"/>
  <c r="G92" i="1" s="1"/>
  <c r="G91" i="1" s="1"/>
  <c r="G89" i="1"/>
  <c r="G88" i="1" s="1"/>
  <c r="G87" i="1" s="1"/>
  <c r="F89" i="1"/>
  <c r="F88" i="1" s="1"/>
  <c r="F87" i="1" s="1"/>
  <c r="F72" i="1"/>
  <c r="F71" i="1" s="1"/>
  <c r="F70" i="1" s="1"/>
  <c r="G72" i="1"/>
  <c r="G71" i="1" s="1"/>
  <c r="G70" i="1" s="1"/>
  <c r="F76" i="1"/>
  <c r="F75" i="1" s="1"/>
  <c r="F74" i="1" s="1"/>
  <c r="G76" i="1"/>
  <c r="G75" i="1" s="1"/>
  <c r="G74" i="1" s="1"/>
  <c r="F81" i="1"/>
  <c r="F80" i="1" s="1"/>
  <c r="F79" i="1" s="1"/>
  <c r="G81" i="1"/>
  <c r="G80" i="1" s="1"/>
  <c r="G79" i="1" s="1"/>
  <c r="F64" i="1"/>
  <c r="F63" i="1" s="1"/>
  <c r="G64" i="1"/>
  <c r="G63" i="1" s="1"/>
  <c r="F46" i="1"/>
  <c r="F45" i="1" s="1"/>
  <c r="F44" i="1" s="1"/>
  <c r="F43" i="1" s="1"/>
  <c r="G46" i="1"/>
  <c r="G45" i="1" s="1"/>
  <c r="G44" i="1" s="1"/>
  <c r="G43" i="1" s="1"/>
  <c r="F37" i="1"/>
  <c r="F36" i="1" s="1"/>
  <c r="F35" i="1" s="1"/>
  <c r="G37" i="1"/>
  <c r="G36" i="1" s="1"/>
  <c r="G35" i="1" s="1"/>
  <c r="F25" i="1"/>
  <c r="F24" i="1" s="1"/>
  <c r="G25" i="1"/>
  <c r="G24" i="1" s="1"/>
  <c r="F29" i="1"/>
  <c r="F28" i="1" s="1"/>
  <c r="G29" i="1"/>
  <c r="G28" i="1" s="1"/>
  <c r="F33" i="1"/>
  <c r="F32" i="1" s="1"/>
  <c r="G33" i="1"/>
  <c r="G32" i="1" s="1"/>
  <c r="F173" i="1" l="1"/>
  <c r="F172" i="1" s="1"/>
  <c r="F171" i="1" s="1"/>
  <c r="F210" i="1"/>
  <c r="F209" i="1" s="1"/>
  <c r="F208" i="1" s="1"/>
  <c r="G210" i="1"/>
  <c r="G209" i="1" s="1"/>
  <c r="G208" i="1" s="1"/>
  <c r="G173" i="1"/>
  <c r="G172" i="1" s="1"/>
  <c r="G171" i="1" s="1"/>
  <c r="E128" i="1"/>
  <c r="E127" i="1" s="1"/>
  <c r="E126" i="1" s="1"/>
  <c r="E217" i="1" l="1"/>
  <c r="E216" i="1" s="1"/>
  <c r="E215" i="1" s="1"/>
  <c r="E213" i="1"/>
  <c r="E212" i="1" s="1"/>
  <c r="E211" i="1" s="1"/>
  <c r="E200" i="1"/>
  <c r="E199" i="1" s="1"/>
  <c r="E198" i="1" s="1"/>
  <c r="E184" i="1"/>
  <c r="E183" i="1" s="1"/>
  <c r="E182" i="1" s="1"/>
  <c r="E180" i="1"/>
  <c r="E179" i="1" s="1"/>
  <c r="E178" i="1" s="1"/>
  <c r="E176" i="1"/>
  <c r="E175" i="1" s="1"/>
  <c r="E174" i="1" s="1"/>
  <c r="E154" i="1"/>
  <c r="E153" i="1" s="1"/>
  <c r="E147" i="1"/>
  <c r="E146" i="1" s="1"/>
  <c r="E145" i="1" s="1"/>
  <c r="E143" i="1"/>
  <c r="E142" i="1" s="1"/>
  <c r="E141" i="1" s="1"/>
  <c r="E137" i="1"/>
  <c r="E136" i="1" s="1"/>
  <c r="E120" i="1"/>
  <c r="E119" i="1" s="1"/>
  <c r="E124" i="1"/>
  <c r="E123" i="1" s="1"/>
  <c r="E122" i="1" s="1"/>
  <c r="E114" i="1"/>
  <c r="E113" i="1" s="1"/>
  <c r="E112" i="1" s="1"/>
  <c r="E100" i="1"/>
  <c r="E99" i="1" s="1"/>
  <c r="E98" i="1" s="1"/>
  <c r="E93" i="1"/>
  <c r="E92" i="1" s="1"/>
  <c r="E91" i="1" s="1"/>
  <c r="E81" i="1"/>
  <c r="E80" i="1" s="1"/>
  <c r="E79" i="1" s="1"/>
  <c r="E72" i="1"/>
  <c r="E71" i="1" s="1"/>
  <c r="E70" i="1" s="1"/>
  <c r="E64" i="1"/>
  <c r="E63" i="1" s="1"/>
  <c r="E118" i="1" l="1"/>
  <c r="E86" i="1"/>
  <c r="E173" i="1"/>
  <c r="E172" i="1" s="1"/>
  <c r="E171" i="1" s="1"/>
  <c r="E170" i="1" s="1"/>
  <c r="F207" i="1"/>
  <c r="G207" i="1"/>
  <c r="E210" i="1"/>
  <c r="E209" i="1" s="1"/>
  <c r="E208" i="1" s="1"/>
  <c r="E207" i="1" s="1"/>
  <c r="G197" i="1"/>
  <c r="G196" i="1" s="1"/>
  <c r="G195" i="1" s="1"/>
  <c r="G194" i="1" s="1"/>
  <c r="F197" i="1"/>
  <c r="F196" i="1" s="1"/>
  <c r="F195" i="1" s="1"/>
  <c r="F194" i="1" s="1"/>
  <c r="E204" i="1"/>
  <c r="E203" i="1" s="1"/>
  <c r="E202" i="1" s="1"/>
  <c r="E197" i="1" s="1"/>
  <c r="E196" i="1" s="1"/>
  <c r="E195" i="1" s="1"/>
  <c r="E194" i="1" s="1"/>
  <c r="F170" i="1"/>
  <c r="G170" i="1"/>
  <c r="F151" i="1"/>
  <c r="F150" i="1" s="1"/>
  <c r="F149" i="1" s="1"/>
  <c r="F135" i="1" s="1"/>
  <c r="F134" i="1" s="1"/>
  <c r="G151" i="1"/>
  <c r="G150" i="1" s="1"/>
  <c r="G149" i="1" s="1"/>
  <c r="G135" i="1" s="1"/>
  <c r="G134" i="1" s="1"/>
  <c r="E151" i="1"/>
  <c r="E150" i="1" s="1"/>
  <c r="E149" i="1" s="1"/>
  <c r="F118" i="1"/>
  <c r="F117" i="1" s="1"/>
  <c r="F116" i="1" s="1"/>
  <c r="G118" i="1"/>
  <c r="G117" i="1" s="1"/>
  <c r="G116" i="1" s="1"/>
  <c r="E117" i="1"/>
  <c r="E116" i="1" s="1"/>
  <c r="E135" i="1" l="1"/>
  <c r="G133" i="1"/>
  <c r="F133" i="1"/>
  <c r="F108" i="1"/>
  <c r="F107" i="1" s="1"/>
  <c r="F106" i="1" s="1"/>
  <c r="G108" i="1"/>
  <c r="G107" i="1" s="1"/>
  <c r="G106" i="1" s="1"/>
  <c r="E108" i="1"/>
  <c r="E107" i="1" s="1"/>
  <c r="E106" i="1" s="1"/>
  <c r="E134" i="1" l="1"/>
  <c r="E133" i="1" s="1"/>
  <c r="E105" i="1" s="1"/>
  <c r="G105" i="1"/>
  <c r="F105" i="1"/>
  <c r="F86" i="1"/>
  <c r="G86" i="1"/>
  <c r="E76" i="1"/>
  <c r="E75" i="1" s="1"/>
  <c r="E74" i="1" s="1"/>
  <c r="E69" i="1" s="1"/>
  <c r="E68" i="1" s="1"/>
  <c r="E67" i="1" s="1"/>
  <c r="E66" i="1" s="1"/>
  <c r="G69" i="1"/>
  <c r="G68" i="1" s="1"/>
  <c r="G67" i="1" s="1"/>
  <c r="G66" i="1" s="1"/>
  <c r="F69" i="1"/>
  <c r="F68" i="1" s="1"/>
  <c r="F67" i="1" s="1"/>
  <c r="F66" i="1" s="1"/>
  <c r="G60" i="1"/>
  <c r="G59" i="1" s="1"/>
  <c r="G58" i="1" s="1"/>
  <c r="G57" i="1" s="1"/>
  <c r="G56" i="1" s="1"/>
  <c r="G55" i="1" s="1"/>
  <c r="G54" i="1" s="1"/>
  <c r="F60" i="1"/>
  <c r="F59" i="1" s="1"/>
  <c r="F58" i="1" s="1"/>
  <c r="F57" i="1" s="1"/>
  <c r="F56" i="1" s="1"/>
  <c r="F55" i="1" s="1"/>
  <c r="F54" i="1" s="1"/>
  <c r="E60" i="1"/>
  <c r="E59" i="1" s="1"/>
  <c r="E58" i="1" s="1"/>
  <c r="E57" i="1" s="1"/>
  <c r="E56" i="1" s="1"/>
  <c r="E55" i="1" s="1"/>
  <c r="E54" i="1" s="1"/>
  <c r="F52" i="1"/>
  <c r="F51" i="1" s="1"/>
  <c r="G52" i="1"/>
  <c r="G51" i="1" s="1"/>
  <c r="E52" i="1"/>
  <c r="E51" i="1" s="1"/>
  <c r="F85" i="1" l="1"/>
  <c r="F84" i="1" s="1"/>
  <c r="F83" i="1" s="1"/>
  <c r="G85" i="1"/>
  <c r="G84" i="1" s="1"/>
  <c r="G83" i="1" s="1"/>
  <c r="E85" i="1"/>
  <c r="E84" i="1" s="1"/>
  <c r="E83" i="1" s="1"/>
  <c r="E29" i="1"/>
  <c r="E28" i="1" s="1"/>
  <c r="E37" i="1"/>
  <c r="E36" i="1" s="1"/>
  <c r="E35" i="1" s="1"/>
  <c r="F50" i="1" l="1"/>
  <c r="G50" i="1"/>
  <c r="G16" i="1"/>
  <c r="G15" i="1" s="1"/>
  <c r="G49" i="1" l="1"/>
  <c r="G42" i="1" s="1"/>
  <c r="G41" i="1" s="1"/>
  <c r="F49" i="1"/>
  <c r="F42" i="1" s="1"/>
  <c r="F41" i="1" s="1"/>
  <c r="G12" i="1"/>
  <c r="G13" i="1" s="1"/>
  <c r="G14" i="1" s="1"/>
  <c r="G11" i="1"/>
  <c r="G23" i="1"/>
  <c r="G22" i="1" s="1"/>
  <c r="G21" i="1" s="1"/>
  <c r="G20" i="1" s="1"/>
  <c r="F16" i="1"/>
  <c r="F15" i="1" s="1"/>
  <c r="F23" i="1" l="1"/>
  <c r="F22" i="1" s="1"/>
  <c r="F21" i="1" s="1"/>
  <c r="F20" i="1" s="1"/>
  <c r="F11" i="1"/>
  <c r="F12" i="1"/>
  <c r="F13" i="1" s="1"/>
  <c r="F14" i="1" s="1"/>
  <c r="E50" i="1"/>
  <c r="E33" i="1"/>
  <c r="E32" i="1" s="1"/>
  <c r="E25" i="1"/>
  <c r="E24" i="1" s="1"/>
  <c r="E16" i="1"/>
  <c r="E15" i="1" s="1"/>
  <c r="G10" i="1" l="1"/>
  <c r="G9" i="1" s="1"/>
  <c r="E23" i="1"/>
  <c r="E22" i="1" s="1"/>
  <c r="E21" i="1" s="1"/>
  <c r="E20" i="1" s="1"/>
  <c r="E45" i="1"/>
  <c r="E44" i="1" s="1"/>
  <c r="E43" i="1" s="1"/>
  <c r="E49" i="1"/>
  <c r="F10" i="1"/>
  <c r="F9" i="1" s="1"/>
  <c r="E11" i="1"/>
  <c r="E12" i="1"/>
  <c r="E13" i="1" s="1"/>
  <c r="E14" i="1" s="1"/>
  <c r="E42" i="1" l="1"/>
  <c r="E41" i="1" s="1"/>
  <c r="E10" i="1" s="1"/>
  <c r="E9" i="1" s="1"/>
</calcChain>
</file>

<file path=xl/sharedStrings.xml><?xml version="1.0" encoding="utf-8"?>
<sst xmlns="http://schemas.openxmlformats.org/spreadsheetml/2006/main" count="575" uniqueCount="165">
  <si>
    <t/>
  </si>
  <si>
    <t>РП</t>
  </si>
  <si>
    <t>КЦСР</t>
  </si>
  <si>
    <t>КВР</t>
  </si>
  <si>
    <t>Наименование</t>
  </si>
  <si>
    <t>плановый период</t>
  </si>
  <si>
    <t>1</t>
  </si>
  <si>
    <t>2</t>
  </si>
  <si>
    <t>3</t>
  </si>
  <si>
    <t>4</t>
  </si>
  <si>
    <t>5</t>
  </si>
  <si>
    <t>6</t>
  </si>
  <si>
    <t>7</t>
  </si>
  <si>
    <t>ВСЕГО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</si>
  <si>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</si>
  <si>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</si>
  <si>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</si>
  <si>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</si>
  <si>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</si>
  <si>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</si>
  <si>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</si>
  <si>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</si>
  <si>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</si>
  <si>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</si>
  <si>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</si>
  <si>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</si>
  <si>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</si>
  <si>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</si>
  <si>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0300</t>
  </si>
  <si>
    <t>0310</t>
  </si>
  <si>
    <t>0400</t>
  </si>
  <si>
    <t>0409</t>
  </si>
  <si>
    <t>Дорожное хозяйство (дорожные фонды)</t>
  </si>
  <si>
    <t>0500</t>
  </si>
  <si>
    <t>0502</t>
  </si>
  <si>
    <t>Коммунальное хозяйство</t>
  </si>
  <si>
    <t>Благоустройство</t>
  </si>
  <si>
    <t>0501</t>
  </si>
  <si>
    <t>Жилищное хозяйство</t>
  </si>
  <si>
    <t>2022 год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</si>
  <si>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</si>
  <si>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</si>
  <si>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</si>
  <si>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</si>
  <si>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</si>
  <si>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</si>
  <si>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</si>
  <si>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</si>
  <si>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</si>
  <si>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</si>
  <si>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</si>
  <si>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</si>
  <si>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</si>
  <si>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</si>
  <si>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</si>
  <si>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</si>
  <si>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Опашка населенных пунктов</t>
  </si>
  <si>
    <t>Национальная экономика</t>
  </si>
  <si>
    <t>Жилищно - коммунальное хозяйство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</si>
  <si>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</si>
  <si>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</si>
  <si>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</si>
  <si>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Уличное освещение</t>
  </si>
  <si>
    <t>Закупка энергетических ресурсов</t>
  </si>
  <si>
    <t>2023 год</t>
  </si>
  <si>
    <t>Расходы на содержание муниципальных служащих</t>
  </si>
  <si>
    <t>Расходы по аппарату администрации сельского поселения «Хорошево»</t>
  </si>
  <si>
    <t>Подпрограмма «Поддержка жилищно-коммунального хозяйства и благоустройства территории сельского поселения «Хорошево»</t>
  </si>
  <si>
    <t>Содержание казны</t>
  </si>
  <si>
    <t xml:space="preserve"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 </t>
  </si>
  <si>
    <t>Подпрограмма «Обеспечение пожарной безопасности в сельском поселении «Хорошево»</t>
  </si>
  <si>
    <t>Содержание пожарного депо</t>
  </si>
  <si>
    <t>Обеспечение пожарной безопасности и охраны на территории с/п «Хорошево»</t>
  </si>
  <si>
    <t>Закупка товаров, работ и услуг  для обеспечения государственных (муниципальных) нужд</t>
  </si>
  <si>
    <t>Подпрограмма «Осуществление дорожной деятельности в границах сельского поселения «Хорошево»</t>
  </si>
  <si>
    <t>Содержание дорог в зимний период</t>
  </si>
  <si>
    <t>Содержание дорог в летний период</t>
  </si>
  <si>
    <t>Содержание муниципального имущества</t>
  </si>
  <si>
    <t>Субсидии МУП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</si>
  <si>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</si>
  <si>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</si>
  <si>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Благоустройство воинских захоронений, памятных мест и гражданских кладбищ</t>
  </si>
  <si>
    <t>Окашивание населенных пунктов</t>
  </si>
  <si>
    <t>Приобретение материалов для благоустройства</t>
  </si>
  <si>
    <t xml:space="preserve">Благоустройство территории </t>
  </si>
  <si>
    <t>Защита населения и территории от чрезвычайных ситуаций прородного и техногенного характера, пожарная безопасность</t>
  </si>
  <si>
    <t>0503</t>
  </si>
  <si>
    <t>Культура, кинематография</t>
  </si>
  <si>
    <t>Культура</t>
  </si>
  <si>
    <t>Подпрограмма «Развитие и укрепление культурно-досуговой деятельности на территории сельского поселения «Хорошево»</t>
  </si>
  <si>
    <t xml:space="preserve">Субсидии на повышение заработной платы работникам муниципальных учреждений культуры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</si>
  <si>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</si>
  <si>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</si>
  <si>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</si>
  <si>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содержание учреждений культуры сельского поселения</t>
  </si>
  <si>
    <t>Субсидии бюджетным учреждениям на иные цели</t>
  </si>
  <si>
    <t>Социальная политика</t>
  </si>
  <si>
    <t>Социальное обеспечение населения</t>
  </si>
  <si>
    <t>Подпрограмма «Социальная поддержка населения в сельском поселении «Хорошево»</t>
  </si>
  <si>
    <t>Проведение мероприятий сельского поселения «Хорошево»</t>
  </si>
  <si>
    <t>Содержание мест общего пользования жителей на проведение общественных мероприятий</t>
  </si>
  <si>
    <t>Физическая культура и спорт</t>
  </si>
  <si>
    <t>Физическая культура</t>
  </si>
  <si>
    <t>Подпрограмма «Основные направления молодежной политики и развитие физической культуры и спорта в сельском поселении «Хорошево»</t>
  </si>
  <si>
    <t>Развитие сети спортивных сооружений</t>
  </si>
  <si>
    <t>Проведение мероприятий посвященных различным культурно-массовым событиям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</si>
  <si>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</si>
  <si>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</si>
  <si>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</si>
  <si>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0800</t>
  </si>
  <si>
    <t>0801</t>
  </si>
  <si>
    <t>1003</t>
  </si>
  <si>
    <t>0200</t>
  </si>
  <si>
    <t>Распределение бюджетных ассигнований бюджета муниципального образования сельское поселение "Хорошево" Ржевского муниципального района Тверской области по разделам, подразделам,
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
на 2022 год и на плановый период 2023 и 2024 годов</t>
  </si>
  <si>
    <t>2024 год</t>
  </si>
  <si>
    <t>МП «Комплексное развитие территории муниципального образования сельское поселение "Хорошево" Ржевского муниципального района Тверской области на 2022-2026 годы»</t>
  </si>
  <si>
    <t>419004002С</t>
  </si>
  <si>
    <t>419004001С</t>
  </si>
  <si>
    <t>419004003С</t>
  </si>
  <si>
    <t>413034002Б</t>
  </si>
  <si>
    <t>411014001Б</t>
  </si>
  <si>
    <t>411014002Б</t>
  </si>
  <si>
    <t>411014003Б</t>
  </si>
  <si>
    <t>412014001Б</t>
  </si>
  <si>
    <t>412014002Б</t>
  </si>
  <si>
    <t>412024001Б</t>
  </si>
  <si>
    <t xml:space="preserve">Капитальный ремонт и ремонт дорог в сельском поселении </t>
  </si>
  <si>
    <t>413014001П</t>
  </si>
  <si>
    <t>413034001Б</t>
  </si>
  <si>
    <t>413014002П</t>
  </si>
  <si>
    <t>413014003Ж</t>
  </si>
  <si>
    <t>413024001Б</t>
  </si>
  <si>
    <t>413024002Б</t>
  </si>
  <si>
    <t>413024003Б</t>
  </si>
  <si>
    <t>413024004Б</t>
  </si>
  <si>
    <t>413024005Б</t>
  </si>
  <si>
    <t>417014001В</t>
  </si>
  <si>
    <t>417014001Г</t>
  </si>
  <si>
    <t>415014001Б</t>
  </si>
  <si>
    <t>415014002Б</t>
  </si>
  <si>
    <t>414014001Б</t>
  </si>
  <si>
    <t>414024001Б</t>
  </si>
  <si>
    <t>419004004П</t>
  </si>
  <si>
    <t>413014004И</t>
  </si>
  <si>
    <t>Расходы на газификацию населённых пунктов сельского поселения "Хорошево"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</si>
  <si>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</si>
  <si>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</si>
  <si>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 (муниципальной) собственности</t>
  </si>
  <si>
    <r>
      <rPr>
        <b/>
        <sz val="11"/>
        <color rgb="FF000000"/>
        <rFont val="Times New Roman"/>
        <family val="1"/>
        <charset val="204"/>
      </rPr>
      <t>Приложение 5</t>
    </r>
    <r>
      <rPr>
        <sz val="11"/>
        <color rgb="FF000000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«Хорошево» Ржевского района Тверской области
от 24 декабря 2021 года № 88   
«О бюджете муниципального образования сельское поселение 
"Хорошево" Ржевского муниципального района Тверской области
на 2022 год и на плановый период 2023 и 2024 годов"</t>
    </r>
  </si>
  <si>
    <t>Закупка товаров, работ, услуг в целях капитального ремонта государственного (муниципального) имущества</t>
  </si>
  <si>
    <t>Строительство детско-спортивной площадки за счет областного бюджета (ППМИ)</t>
  </si>
  <si>
    <t>Подпрограмма "Поддержка местных инициатив муниципального образования сельское поселение "Хорошево"</t>
  </si>
  <si>
    <t>41601S9012</t>
  </si>
  <si>
    <t>417024001В</t>
  </si>
  <si>
    <t>Ремонт учреждений культуры</t>
  </si>
  <si>
    <t>41702L4670</t>
  </si>
  <si>
    <t>Расходы на обеспечение развития и укрепления материально-технической базы домов культуры в населенных пунктах с числом жителей до 50 человек</t>
  </si>
  <si>
    <t>Благоустройство территории сельского поселения</t>
  </si>
  <si>
    <t>41202S105П</t>
  </si>
  <si>
    <t>Иные межбюджетные трансферты на переданные полномочия по ремонту улично-дорожной сети</t>
  </si>
  <si>
    <t>Уплата прочих налогов, сборов</t>
  </si>
  <si>
    <t>Строительство детско-спортивной площадки за счет средств депутатов Законодательного Собрания Тверской области (ППМИ)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</si>
  <si>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</si>
  <si>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</si>
  <si>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r>
      <rPr>
        <b/>
        <sz val="11"/>
        <color rgb="FF000000"/>
        <rFont val="Times New Roman"/>
        <family val="1"/>
        <charset val="204"/>
      </rPr>
      <t>Приложение 4</t>
    </r>
    <r>
      <rPr>
        <sz val="11"/>
        <color rgb="FF000000"/>
        <rFont val="Times New Roman"/>
        <family val="1"/>
        <charset val="204"/>
      </rPr>
      <t xml:space="preserve">
к Решению Думы Ржевского муниципального округа
Тверской области от 22  декабря 2022 года № 62 
"О внесение изменений и дополнений в решение
от 24 декабря 2021 года № 88   
«О бюджете муниципального образования сельское поселение 
«Хорошево»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</si>
</sst>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49" fontId="3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164" fontId="4" fillId="0" borderId="1" xfId="0" applyNumberFormat="1" applyFont="1" applyFill="1" applyBorder="1" applyAlignment="1">
      <alignment horizontal="right" vertical="center" wrapText="1" inden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 inden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6"/>
  <sheetViews>
    <sheetView tabSelected="1" view="pageBreakPreview" zoomScale="115" zoomScaleNormal="100" zoomScaleSheetLayoutView="115" workbookViewId="0">
      <selection activeCell="A2" sqref="A2:G2"/>
    </sheetView>
  </sheetViews>
  <sheetFormatPr defaultColWidth="9.28515625" defaultRowHeight="15" x14ac:dyDescent="0.25"/>
  <cols>
    <col min="1" max="1" width="7" style="1" bestFit="1" customWidth="1"/>
    <col min="2" max="2" width="14.85546875" style="10" bestFit="1" customWidth="1"/>
    <col min="3" max="3" width="5.5703125" style="1" bestFit="1" customWidth="1"/>
    <col min="4" max="4" width="39.140625" style="1" customWidth="1"/>
    <col min="5" max="5" width="16.5703125" style="29" customWidth="1"/>
    <col min="6" max="7" width="14.42578125" style="1" customWidth="1"/>
    <col min="8" max="16384" width="9.28515625" style="1"/>
  </cols>
  <sheetData>
    <row r="1" spans="1:7" ht="133.5" customHeight="1" x14ac:dyDescent="0.25">
      <c r="A1" s="34" t="s">
        <v>164</v>
      </c>
      <c r="B1" s="34"/>
      <c r="C1" s="34"/>
      <c r="D1" s="34"/>
      <c r="E1" s="34"/>
      <c r="F1" s="34"/>
      <c r="G1" s="34"/>
    </row>
    <row r="2" spans="1:7" ht="117" customHeight="1" x14ac:dyDescent="0.25">
      <c r="A2" s="34" t="s">
        <v>148</v>
      </c>
      <c r="B2" s="34"/>
      <c r="C2" s="34"/>
      <c r="D2" s="34"/>
      <c r="E2" s="34"/>
      <c r="F2" s="34"/>
      <c r="G2" s="34"/>
    </row>
    <row r="3" spans="1:7" s="2" customFormat="1" ht="109.5" customHeight="1" x14ac:dyDescent="0.25">
      <c r="A3" s="36" t="s">
        <v>113</v>
      </c>
      <c r="B3" s="36"/>
      <c r="C3" s="36"/>
      <c r="D3" s="36"/>
      <c r="E3" s="36"/>
      <c r="F3" s="36"/>
      <c r="G3" s="36"/>
    </row>
    <row r="4" spans="1:7" s="2" customFormat="1" ht="15.75" x14ac:dyDescent="0.25">
      <c r="A4" s="37" t="s">
        <v>0</v>
      </c>
      <c r="B4" s="37"/>
      <c r="C4" s="37"/>
      <c r="D4" s="37"/>
      <c r="E4" s="37"/>
      <c r="F4" s="37"/>
      <c r="G4" s="37"/>
    </row>
    <row r="5" spans="1:7" s="2" customFormat="1" ht="16.5" customHeight="1" x14ac:dyDescent="0.25">
      <c r="A5" s="35" t="s">
        <v>1</v>
      </c>
      <c r="B5" s="35" t="s">
        <v>2</v>
      </c>
      <c r="C5" s="35" t="s">
        <v>3</v>
      </c>
      <c r="D5" s="35" t="s">
        <v>4</v>
      </c>
      <c r="E5" s="35" t="s">
        <v>40</v>
      </c>
      <c r="F5" s="35"/>
      <c r="G5" s="35"/>
    </row>
    <row r="6" spans="1:7" s="2" customFormat="1" ht="15.75" customHeight="1" x14ac:dyDescent="0.25">
      <c r="A6" s="35" t="s">
        <v>0</v>
      </c>
      <c r="B6" s="35" t="s">
        <v>0</v>
      </c>
      <c r="C6" s="35" t="s">
        <v>0</v>
      </c>
      <c r="D6" s="35" t="s">
        <v>0</v>
      </c>
      <c r="E6" s="38" t="s">
        <v>39</v>
      </c>
      <c r="F6" s="35" t="s">
        <v>5</v>
      </c>
      <c r="G6" s="35"/>
    </row>
    <row r="7" spans="1:7" s="2" customFormat="1" ht="15.75" x14ac:dyDescent="0.25">
      <c r="A7" s="35" t="s">
        <v>0</v>
      </c>
      <c r="B7" s="35" t="s">
        <v>0</v>
      </c>
      <c r="C7" s="35" t="s">
        <v>0</v>
      </c>
      <c r="D7" s="35" t="s">
        <v>0</v>
      </c>
      <c r="E7" s="38"/>
      <c r="F7" s="16" t="s">
        <v>64</v>
      </c>
      <c r="G7" s="16" t="s">
        <v>114</v>
      </c>
    </row>
    <row r="8" spans="1:7" s="2" customFormat="1" ht="15.75" x14ac:dyDescent="0.25">
      <c r="A8" s="16" t="s">
        <v>6</v>
      </c>
      <c r="B8" s="16" t="s">
        <v>7</v>
      </c>
      <c r="C8" s="16" t="s">
        <v>8</v>
      </c>
      <c r="D8" s="16" t="s">
        <v>9</v>
      </c>
      <c r="E8" s="23" t="s">
        <v>10</v>
      </c>
      <c r="F8" s="16" t="s">
        <v>11</v>
      </c>
      <c r="G8" s="16" t="s">
        <v>12</v>
      </c>
    </row>
    <row r="9" spans="1:7" s="3" customFormat="1" x14ac:dyDescent="0.25">
      <c r="A9" s="17" t="s">
        <v>0</v>
      </c>
      <c r="B9" s="18" t="s">
        <v>0</v>
      </c>
      <c r="C9" s="17" t="s">
        <v>0</v>
      </c>
      <c r="D9" s="19" t="s">
        <v>13</v>
      </c>
      <c r="E9" s="24">
        <f>SUM(E10,E54,E66,E83,E105,E170,E194,E207,E219)</f>
        <v>15958830.16</v>
      </c>
      <c r="F9" s="20">
        <f>SUM(F10,F54,F66,F83,F105,F170,F194,F207,F219)</f>
        <v>9717144</v>
      </c>
      <c r="G9" s="20">
        <f>SUM(G10,G54,G66,G83,G105,G170,G194,G207,G219)</f>
        <v>9412874</v>
      </c>
    </row>
    <row r="10" spans="1:7" s="3" customFormat="1" x14ac:dyDescent="0.25">
      <c r="A10" s="4" t="s">
        <v>14</v>
      </c>
      <c r="B10" s="5"/>
      <c r="C10" s="5"/>
      <c r="D10" s="6" t="s">
        <v>41</v>
      </c>
      <c r="E10" s="24">
        <f>E11+E20+E41</f>
        <v>2967493.83</v>
      </c>
      <c r="F10" s="20">
        <f>F11+F20+F41</f>
        <v>2743638</v>
      </c>
      <c r="G10" s="20">
        <f>G11+G20+G41</f>
        <v>2743638</v>
      </c>
    </row>
    <row r="11" spans="1:7" s="3" customFormat="1" ht="60" x14ac:dyDescent="0.25">
      <c r="A11" s="7" t="s">
        <v>15</v>
      </c>
      <c r="B11" s="8"/>
      <c r="C11" s="8"/>
      <c r="D11" s="9" t="s">
        <v>16</v>
      </c>
      <c r="E11" s="25">
        <f>E15</f>
        <v>942040</v>
      </c>
      <c r="F11" s="21">
        <f>F15</f>
        <v>797040</v>
      </c>
      <c r="G11" s="21">
        <f>G15</f>
        <v>797040</v>
      </c>
    </row>
    <row r="12" spans="1:7" s="3" customFormat="1" ht="75" x14ac:dyDescent="0.25">
      <c r="A12" s="7" t="s">
        <v>15</v>
      </c>
      <c r="B12" s="8">
        <v>4100000000</v>
      </c>
      <c r="C12" s="8"/>
      <c r="D12" s="9" t="s">
        <v>115</v>
      </c>
      <c r="E12" s="25">
        <f>E15</f>
        <v>942040</v>
      </c>
      <c r="F12" s="21">
        <f>F15</f>
        <v>797040</v>
      </c>
      <c r="G12" s="21">
        <f>G15</f>
        <v>797040</v>
      </c>
    </row>
    <row r="13" spans="1:7" s="3" customFormat="1" x14ac:dyDescent="0.25">
      <c r="A13" s="7" t="s">
        <v>15</v>
      </c>
      <c r="B13" s="8">
        <v>4190000000</v>
      </c>
      <c r="C13" s="8"/>
      <c r="D13" s="9" t="s">
        <v>17</v>
      </c>
      <c r="E13" s="25">
        <f t="shared" ref="E13:G14" si="0">E12</f>
        <v>942040</v>
      </c>
      <c r="F13" s="21">
        <f t="shared" si="0"/>
        <v>797040</v>
      </c>
      <c r="G13" s="21">
        <f t="shared" si="0"/>
        <v>797040</v>
      </c>
    </row>
    <row r="14" spans="1:7" s="3" customFormat="1" x14ac:dyDescent="0.25">
      <c r="A14" s="7" t="s">
        <v>15</v>
      </c>
      <c r="B14" s="8" t="s">
        <v>116</v>
      </c>
      <c r="C14" s="8"/>
      <c r="D14" s="9" t="s">
        <v>42</v>
      </c>
      <c r="E14" s="25">
        <f t="shared" si="0"/>
        <v>942040</v>
      </c>
      <c r="F14" s="21">
        <f t="shared" si="0"/>
        <v>797040</v>
      </c>
      <c r="G14" s="21">
        <f t="shared" si="0"/>
        <v>797040</v>
      </c>
    </row>
    <row r="15" spans="1:7" s="3" customFormat="1" ht="90" x14ac:dyDescent="0.25">
      <c r="A15" s="7" t="s">
        <v>15</v>
      </c>
      <c r="B15" s="8" t="s">
        <v>116</v>
      </c>
      <c r="C15" s="8">
        <v>100</v>
      </c>
      <c r="D15" s="9" t="s">
        <v>18</v>
      </c>
      <c r="E15" s="25">
        <f>E16</f>
        <v>942040</v>
      </c>
      <c r="F15" s="21">
        <f>F16</f>
        <v>797040</v>
      </c>
      <c r="G15" s="21">
        <f>G16</f>
        <v>797040</v>
      </c>
    </row>
    <row r="16" spans="1:7" s="3" customFormat="1" ht="45" x14ac:dyDescent="0.25">
      <c r="A16" s="7" t="s">
        <v>15</v>
      </c>
      <c r="B16" s="8" t="s">
        <v>116</v>
      </c>
      <c r="C16" s="8">
        <v>120</v>
      </c>
      <c r="D16" s="9" t="s">
        <v>43</v>
      </c>
      <c r="E16" s="25">
        <f>SUM(E17:E19)</f>
        <v>942040</v>
      </c>
      <c r="F16" s="21">
        <f>SUM(F17:F19)</f>
        <v>797040</v>
      </c>
      <c r="G16" s="21">
        <f>SUM(G17:G19)</f>
        <v>797040</v>
      </c>
    </row>
    <row r="17" spans="1:7" s="3" customFormat="1" ht="30" x14ac:dyDescent="0.25">
      <c r="A17" s="7" t="s">
        <v>15</v>
      </c>
      <c r="B17" s="8" t="s">
        <v>116</v>
      </c>
      <c r="C17" s="8">
        <v>121</v>
      </c>
      <c r="D17" s="9" t="s">
        <v>44</v>
      </c>
      <c r="E17" s="25">
        <v>708852</v>
      </c>
      <c r="F17" s="21">
        <v>596938</v>
      </c>
      <c r="G17" s="21">
        <v>596938</v>
      </c>
    </row>
    <row r="18" spans="1:7" s="3" customFormat="1" ht="60" x14ac:dyDescent="0.25">
      <c r="A18" s="7" t="s">
        <v>15</v>
      </c>
      <c r="B18" s="8" t="s">
        <v>116</v>
      </c>
      <c r="C18" s="8">
        <v>122</v>
      </c>
      <c r="D18" s="9" t="s">
        <v>45</v>
      </c>
      <c r="E18" s="25">
        <v>16314</v>
      </c>
      <c r="F18" s="21">
        <v>15228</v>
      </c>
      <c r="G18" s="21">
        <v>15228</v>
      </c>
    </row>
    <row r="19" spans="1:7" s="3" customFormat="1" ht="75" x14ac:dyDescent="0.25">
      <c r="A19" s="7" t="s">
        <v>15</v>
      </c>
      <c r="B19" s="8" t="s">
        <v>116</v>
      </c>
      <c r="C19" s="8">
        <v>129</v>
      </c>
      <c r="D19" s="9" t="s">
        <v>46</v>
      </c>
      <c r="E19" s="25">
        <v>216874</v>
      </c>
      <c r="F19" s="21">
        <v>184874</v>
      </c>
      <c r="G19" s="21">
        <v>184874</v>
      </c>
    </row>
    <row r="20" spans="1:7" s="3" customFormat="1" ht="90" x14ac:dyDescent="0.25">
      <c r="A20" s="7" t="s">
        <v>21</v>
      </c>
      <c r="B20" s="8"/>
      <c r="C20" s="8"/>
      <c r="D20" s="9" t="s">
        <v>22</v>
      </c>
      <c r="E20" s="25">
        <f t="shared" ref="E20:G21" si="1">E21</f>
        <v>1688960</v>
      </c>
      <c r="F20" s="21">
        <f t="shared" si="1"/>
        <v>1658960</v>
      </c>
      <c r="G20" s="21">
        <f t="shared" si="1"/>
        <v>1658960</v>
      </c>
    </row>
    <row r="21" spans="1:7" s="3" customFormat="1" ht="75" x14ac:dyDescent="0.25">
      <c r="A21" s="7" t="s">
        <v>21</v>
      </c>
      <c r="B21" s="8">
        <v>4100000000</v>
      </c>
      <c r="C21" s="8"/>
      <c r="D21" s="9" t="s">
        <v>115</v>
      </c>
      <c r="E21" s="25">
        <f t="shared" si="1"/>
        <v>1688960</v>
      </c>
      <c r="F21" s="21">
        <f t="shared" si="1"/>
        <v>1658960</v>
      </c>
      <c r="G21" s="21">
        <f t="shared" si="1"/>
        <v>1658960</v>
      </c>
    </row>
    <row r="22" spans="1:7" s="3" customFormat="1" x14ac:dyDescent="0.25">
      <c r="A22" s="7" t="s">
        <v>21</v>
      </c>
      <c r="B22" s="8">
        <v>4190000000</v>
      </c>
      <c r="C22" s="8"/>
      <c r="D22" s="9" t="s">
        <v>17</v>
      </c>
      <c r="E22" s="25">
        <f>E23+E35</f>
        <v>1688960</v>
      </c>
      <c r="F22" s="21">
        <f t="shared" ref="F22:G22" si="2">F23+F35</f>
        <v>1658960</v>
      </c>
      <c r="G22" s="21">
        <f t="shared" si="2"/>
        <v>1658960</v>
      </c>
    </row>
    <row r="23" spans="1:7" s="3" customFormat="1" ht="30" x14ac:dyDescent="0.25">
      <c r="A23" s="7" t="s">
        <v>21</v>
      </c>
      <c r="B23" s="8" t="s">
        <v>117</v>
      </c>
      <c r="C23" s="8"/>
      <c r="D23" s="9" t="s">
        <v>66</v>
      </c>
      <c r="E23" s="25">
        <f>SUM(E24,E28,E32)</f>
        <v>900626</v>
      </c>
      <c r="F23" s="21">
        <f>SUM(F24,F28,F32)</f>
        <v>802524</v>
      </c>
      <c r="G23" s="21">
        <f>SUM(G24,G28,G32)</f>
        <v>802524</v>
      </c>
    </row>
    <row r="24" spans="1:7" s="3" customFormat="1" ht="90" x14ac:dyDescent="0.25">
      <c r="A24" s="7" t="s">
        <v>21</v>
      </c>
      <c r="B24" s="8" t="s">
        <v>117</v>
      </c>
      <c r="C24" s="8">
        <v>100</v>
      </c>
      <c r="D24" s="9" t="s">
        <v>18</v>
      </c>
      <c r="E24" s="25">
        <f>E25</f>
        <v>353993</v>
      </c>
      <c r="F24" s="21">
        <f t="shared" ref="F24:G24" si="3">F25</f>
        <v>353993</v>
      </c>
      <c r="G24" s="21">
        <f t="shared" si="3"/>
        <v>353993</v>
      </c>
    </row>
    <row r="25" spans="1:7" s="3" customFormat="1" ht="45" x14ac:dyDescent="0.25">
      <c r="A25" s="7" t="s">
        <v>21</v>
      </c>
      <c r="B25" s="8" t="s">
        <v>117</v>
      </c>
      <c r="C25" s="8">
        <v>120</v>
      </c>
      <c r="D25" s="9" t="s">
        <v>43</v>
      </c>
      <c r="E25" s="25">
        <f>SUM(E26:E27)</f>
        <v>353993</v>
      </c>
      <c r="F25" s="21">
        <f t="shared" ref="F25:G25" si="4">SUM(F26:F27)</f>
        <v>353993</v>
      </c>
      <c r="G25" s="21">
        <f t="shared" si="4"/>
        <v>353993</v>
      </c>
    </row>
    <row r="26" spans="1:7" s="3" customFormat="1" ht="30" x14ac:dyDescent="0.25">
      <c r="A26" s="7" t="s">
        <v>21</v>
      </c>
      <c r="B26" s="8" t="s">
        <v>117</v>
      </c>
      <c r="C26" s="8">
        <v>121</v>
      </c>
      <c r="D26" s="9" t="s">
        <v>44</v>
      </c>
      <c r="E26" s="25">
        <v>271884</v>
      </c>
      <c r="F26" s="21">
        <v>271884</v>
      </c>
      <c r="G26" s="21">
        <v>271884</v>
      </c>
    </row>
    <row r="27" spans="1:7" s="3" customFormat="1" ht="75" x14ac:dyDescent="0.25">
      <c r="A27" s="7" t="s">
        <v>21</v>
      </c>
      <c r="B27" s="8" t="s">
        <v>117</v>
      </c>
      <c r="C27" s="8">
        <v>129</v>
      </c>
      <c r="D27" s="9" t="s">
        <v>46</v>
      </c>
      <c r="E27" s="25">
        <v>82109</v>
      </c>
      <c r="F27" s="21">
        <v>82109</v>
      </c>
      <c r="G27" s="21">
        <v>82109</v>
      </c>
    </row>
    <row r="28" spans="1:7" s="3" customFormat="1" ht="45" x14ac:dyDescent="0.25">
      <c r="A28" s="7" t="s">
        <v>21</v>
      </c>
      <c r="B28" s="8" t="s">
        <v>117</v>
      </c>
      <c r="C28" s="8">
        <v>200</v>
      </c>
      <c r="D28" s="9" t="s">
        <v>19</v>
      </c>
      <c r="E28" s="25">
        <f>E29</f>
        <v>538933</v>
      </c>
      <c r="F28" s="21">
        <f t="shared" ref="F28:G28" si="5">F29</f>
        <v>440931</v>
      </c>
      <c r="G28" s="21">
        <f t="shared" si="5"/>
        <v>440931</v>
      </c>
    </row>
    <row r="29" spans="1:7" s="3" customFormat="1" ht="45" x14ac:dyDescent="0.25">
      <c r="A29" s="7" t="s">
        <v>21</v>
      </c>
      <c r="B29" s="8" t="s">
        <v>117</v>
      </c>
      <c r="C29" s="8">
        <v>240</v>
      </c>
      <c r="D29" s="9" t="s">
        <v>47</v>
      </c>
      <c r="E29" s="25">
        <f>E30+E31</f>
        <v>538933</v>
      </c>
      <c r="F29" s="21">
        <f t="shared" ref="F29:G29" si="6">F30+F31</f>
        <v>440931</v>
      </c>
      <c r="G29" s="21">
        <f t="shared" si="6"/>
        <v>440931</v>
      </c>
    </row>
    <row r="30" spans="1:7" s="3" customFormat="1" x14ac:dyDescent="0.25">
      <c r="A30" s="7" t="s">
        <v>21</v>
      </c>
      <c r="B30" s="8" t="s">
        <v>117</v>
      </c>
      <c r="C30" s="8">
        <v>244</v>
      </c>
      <c r="D30" s="9" t="s">
        <v>48</v>
      </c>
      <c r="E30" s="25">
        <v>350615.4</v>
      </c>
      <c r="F30" s="21">
        <v>291876</v>
      </c>
      <c r="G30" s="21">
        <v>291876</v>
      </c>
    </row>
    <row r="31" spans="1:7" s="3" customFormat="1" x14ac:dyDescent="0.25">
      <c r="A31" s="7" t="s">
        <v>21</v>
      </c>
      <c r="B31" s="8" t="s">
        <v>117</v>
      </c>
      <c r="C31" s="8">
        <v>247</v>
      </c>
      <c r="D31" s="9" t="s">
        <v>63</v>
      </c>
      <c r="E31" s="25">
        <v>188317.6</v>
      </c>
      <c r="F31" s="21">
        <v>149055</v>
      </c>
      <c r="G31" s="21">
        <v>149055</v>
      </c>
    </row>
    <row r="32" spans="1:7" s="3" customFormat="1" x14ac:dyDescent="0.25">
      <c r="A32" s="7" t="s">
        <v>21</v>
      </c>
      <c r="B32" s="8" t="s">
        <v>117</v>
      </c>
      <c r="C32" s="8">
        <v>800</v>
      </c>
      <c r="D32" s="9" t="s">
        <v>20</v>
      </c>
      <c r="E32" s="25">
        <f t="shared" ref="E32:G33" si="7">E33</f>
        <v>7700</v>
      </c>
      <c r="F32" s="21">
        <f t="shared" si="7"/>
        <v>7600</v>
      </c>
      <c r="G32" s="21">
        <f t="shared" si="7"/>
        <v>7600</v>
      </c>
    </row>
    <row r="33" spans="1:7" s="3" customFormat="1" x14ac:dyDescent="0.25">
      <c r="A33" s="7" t="s">
        <v>21</v>
      </c>
      <c r="B33" s="8" t="s">
        <v>117</v>
      </c>
      <c r="C33" s="8">
        <v>850</v>
      </c>
      <c r="D33" s="9" t="s">
        <v>49</v>
      </c>
      <c r="E33" s="25">
        <f t="shared" si="7"/>
        <v>7700</v>
      </c>
      <c r="F33" s="21">
        <f t="shared" si="7"/>
        <v>7600</v>
      </c>
      <c r="G33" s="21">
        <f t="shared" si="7"/>
        <v>7600</v>
      </c>
    </row>
    <row r="34" spans="1:7" s="3" customFormat="1" x14ac:dyDescent="0.25">
      <c r="A34" s="7" t="s">
        <v>21</v>
      </c>
      <c r="B34" s="8" t="s">
        <v>117</v>
      </c>
      <c r="C34" s="8">
        <v>853</v>
      </c>
      <c r="D34" s="9" t="s">
        <v>50</v>
      </c>
      <c r="E34" s="25">
        <v>7700</v>
      </c>
      <c r="F34" s="21">
        <v>7600</v>
      </c>
      <c r="G34" s="21">
        <v>7600</v>
      </c>
    </row>
    <row r="35" spans="1:7" s="3" customFormat="1" ht="30" x14ac:dyDescent="0.25">
      <c r="A35" s="7" t="s">
        <v>21</v>
      </c>
      <c r="B35" s="8" t="s">
        <v>118</v>
      </c>
      <c r="C35" s="8"/>
      <c r="D35" s="9" t="s">
        <v>65</v>
      </c>
      <c r="E35" s="25">
        <f>E36</f>
        <v>788334</v>
      </c>
      <c r="F35" s="21">
        <f t="shared" ref="F35:G36" si="8">F36</f>
        <v>856436</v>
      </c>
      <c r="G35" s="21">
        <f t="shared" si="8"/>
        <v>856436</v>
      </c>
    </row>
    <row r="36" spans="1:7" s="3" customFormat="1" ht="90" x14ac:dyDescent="0.25">
      <c r="A36" s="7" t="s">
        <v>21</v>
      </c>
      <c r="B36" s="8" t="s">
        <v>118</v>
      </c>
      <c r="C36" s="8">
        <v>100</v>
      </c>
      <c r="D36" s="9" t="s">
        <v>18</v>
      </c>
      <c r="E36" s="25">
        <f>E37</f>
        <v>788334</v>
      </c>
      <c r="F36" s="21">
        <f t="shared" si="8"/>
        <v>856436</v>
      </c>
      <c r="G36" s="21">
        <f t="shared" si="8"/>
        <v>856436</v>
      </c>
    </row>
    <row r="37" spans="1:7" s="3" customFormat="1" ht="45" x14ac:dyDescent="0.25">
      <c r="A37" s="7" t="s">
        <v>21</v>
      </c>
      <c r="B37" s="8" t="s">
        <v>118</v>
      </c>
      <c r="C37" s="8">
        <v>120</v>
      </c>
      <c r="D37" s="9" t="s">
        <v>43</v>
      </c>
      <c r="E37" s="25">
        <f>SUM(E38:E40)</f>
        <v>788334</v>
      </c>
      <c r="F37" s="21">
        <f t="shared" ref="F37:G37" si="9">SUM(F38:F40)</f>
        <v>856436</v>
      </c>
      <c r="G37" s="21">
        <f t="shared" si="9"/>
        <v>856436</v>
      </c>
    </row>
    <row r="38" spans="1:7" s="3" customFormat="1" ht="30" x14ac:dyDescent="0.25">
      <c r="A38" s="7" t="s">
        <v>21</v>
      </c>
      <c r="B38" s="8" t="s">
        <v>118</v>
      </c>
      <c r="C38" s="8">
        <v>121</v>
      </c>
      <c r="D38" s="9" t="s">
        <v>44</v>
      </c>
      <c r="E38" s="25">
        <v>592336</v>
      </c>
      <c r="F38" s="21">
        <v>640336</v>
      </c>
      <c r="G38" s="21">
        <v>640336</v>
      </c>
    </row>
    <row r="39" spans="1:7" s="3" customFormat="1" ht="60" x14ac:dyDescent="0.25">
      <c r="A39" s="7" t="s">
        <v>21</v>
      </c>
      <c r="B39" s="8" t="s">
        <v>118</v>
      </c>
      <c r="C39" s="8">
        <v>122</v>
      </c>
      <c r="D39" s="9" t="s">
        <v>45</v>
      </c>
      <c r="E39" s="25">
        <v>9347</v>
      </c>
      <c r="F39" s="21">
        <v>17449</v>
      </c>
      <c r="G39" s="21">
        <v>17449</v>
      </c>
    </row>
    <row r="40" spans="1:7" s="3" customFormat="1" ht="75" x14ac:dyDescent="0.25">
      <c r="A40" s="7" t="s">
        <v>21</v>
      </c>
      <c r="B40" s="8" t="s">
        <v>118</v>
      </c>
      <c r="C40" s="8">
        <v>129</v>
      </c>
      <c r="D40" s="9" t="s">
        <v>46</v>
      </c>
      <c r="E40" s="25">
        <v>186651</v>
      </c>
      <c r="F40" s="21">
        <v>198651</v>
      </c>
      <c r="G40" s="21">
        <v>198651</v>
      </c>
    </row>
    <row r="41" spans="1:7" s="3" customFormat="1" x14ac:dyDescent="0.25">
      <c r="A41" s="7" t="s">
        <v>24</v>
      </c>
      <c r="B41" s="8"/>
      <c r="C41" s="8"/>
      <c r="D41" s="9" t="s">
        <v>25</v>
      </c>
      <c r="E41" s="25">
        <f>E42</f>
        <v>336493.83</v>
      </c>
      <c r="F41" s="21">
        <f t="shared" ref="F41:G41" si="10">F42</f>
        <v>287638</v>
      </c>
      <c r="G41" s="21">
        <f t="shared" si="10"/>
        <v>287638</v>
      </c>
    </row>
    <row r="42" spans="1:7" s="3" customFormat="1" ht="75" x14ac:dyDescent="0.25">
      <c r="A42" s="7" t="s">
        <v>24</v>
      </c>
      <c r="B42" s="8">
        <v>4100000000</v>
      </c>
      <c r="C42" s="8"/>
      <c r="D42" s="9" t="s">
        <v>115</v>
      </c>
      <c r="E42" s="25">
        <f>SUM(E43,E49)</f>
        <v>336493.83</v>
      </c>
      <c r="F42" s="21">
        <f t="shared" ref="F42:G42" si="11">SUM(F43,F49)</f>
        <v>287638</v>
      </c>
      <c r="G42" s="21">
        <f t="shared" si="11"/>
        <v>287638</v>
      </c>
    </row>
    <row r="43" spans="1:7" s="3" customFormat="1" ht="60" x14ac:dyDescent="0.25">
      <c r="A43" s="7" t="s">
        <v>24</v>
      </c>
      <c r="B43" s="8">
        <v>4130000000</v>
      </c>
      <c r="C43" s="8"/>
      <c r="D43" s="9" t="s">
        <v>67</v>
      </c>
      <c r="E43" s="25">
        <f>E44</f>
        <v>336343.83</v>
      </c>
      <c r="F43" s="21">
        <f t="shared" ref="F43:G44" si="12">F44</f>
        <v>287488</v>
      </c>
      <c r="G43" s="21">
        <f t="shared" si="12"/>
        <v>287488</v>
      </c>
    </row>
    <row r="44" spans="1:7" s="3" customFormat="1" x14ac:dyDescent="0.25">
      <c r="A44" s="7" t="s">
        <v>24</v>
      </c>
      <c r="B44" s="8" t="s">
        <v>119</v>
      </c>
      <c r="C44" s="8"/>
      <c r="D44" s="9" t="s">
        <v>68</v>
      </c>
      <c r="E44" s="25">
        <f>E45</f>
        <v>336343.83</v>
      </c>
      <c r="F44" s="21">
        <f t="shared" si="12"/>
        <v>287488</v>
      </c>
      <c r="G44" s="21">
        <f t="shared" si="12"/>
        <v>287488</v>
      </c>
    </row>
    <row r="45" spans="1:7" s="3" customFormat="1" ht="45" x14ac:dyDescent="0.25">
      <c r="A45" s="7" t="s">
        <v>24</v>
      </c>
      <c r="B45" s="8" t="s">
        <v>119</v>
      </c>
      <c r="C45" s="8">
        <v>200</v>
      </c>
      <c r="D45" s="9" t="s">
        <v>19</v>
      </c>
      <c r="E45" s="25">
        <f t="shared" ref="E45:G45" si="13">E46</f>
        <v>336343.83</v>
      </c>
      <c r="F45" s="21">
        <f t="shared" si="13"/>
        <v>287488</v>
      </c>
      <c r="G45" s="21">
        <f t="shared" si="13"/>
        <v>287488</v>
      </c>
    </row>
    <row r="46" spans="1:7" s="3" customFormat="1" ht="45" x14ac:dyDescent="0.25">
      <c r="A46" s="7" t="s">
        <v>24</v>
      </c>
      <c r="B46" s="8" t="s">
        <v>119</v>
      </c>
      <c r="C46" s="8">
        <v>240</v>
      </c>
      <c r="D46" s="9" t="s">
        <v>47</v>
      </c>
      <c r="E46" s="25">
        <f>SUM(E47:E48)</f>
        <v>336343.83</v>
      </c>
      <c r="F46" s="21">
        <f>F48</f>
        <v>287488</v>
      </c>
      <c r="G46" s="21">
        <f>G48</f>
        <v>287488</v>
      </c>
    </row>
    <row r="47" spans="1:7" s="3" customFormat="1" x14ac:dyDescent="0.25">
      <c r="A47" s="7" t="s">
        <v>24</v>
      </c>
      <c r="B47" s="8" t="s">
        <v>119</v>
      </c>
      <c r="C47" s="8">
        <v>244</v>
      </c>
      <c r="D47" s="9" t="s">
        <v>48</v>
      </c>
      <c r="E47" s="25">
        <v>40000</v>
      </c>
      <c r="F47" s="21">
        <v>0</v>
      </c>
      <c r="G47" s="21">
        <v>0</v>
      </c>
    </row>
    <row r="48" spans="1:7" s="3" customFormat="1" x14ac:dyDescent="0.25">
      <c r="A48" s="7" t="s">
        <v>24</v>
      </c>
      <c r="B48" s="8" t="s">
        <v>119</v>
      </c>
      <c r="C48" s="8">
        <v>247</v>
      </c>
      <c r="D48" s="9" t="s">
        <v>63</v>
      </c>
      <c r="E48" s="25">
        <v>296343.83</v>
      </c>
      <c r="F48" s="21">
        <v>287488</v>
      </c>
      <c r="G48" s="21">
        <v>287488</v>
      </c>
    </row>
    <row r="49" spans="1:7" s="3" customFormat="1" ht="30" x14ac:dyDescent="0.25">
      <c r="A49" s="7" t="s">
        <v>24</v>
      </c>
      <c r="B49" s="8">
        <v>4180000000</v>
      </c>
      <c r="C49" s="8"/>
      <c r="D49" s="9" t="s">
        <v>51</v>
      </c>
      <c r="E49" s="25">
        <f>E50</f>
        <v>150</v>
      </c>
      <c r="F49" s="21">
        <f t="shared" ref="F49:G49" si="14">F50</f>
        <v>150</v>
      </c>
      <c r="G49" s="21">
        <f t="shared" si="14"/>
        <v>150</v>
      </c>
    </row>
    <row r="50" spans="1:7" s="3" customFormat="1" ht="105" x14ac:dyDescent="0.25">
      <c r="A50" s="7" t="s">
        <v>24</v>
      </c>
      <c r="B50" s="8">
        <v>4180110540</v>
      </c>
      <c r="C50" s="8"/>
      <c r="D50" s="9" t="s">
        <v>69</v>
      </c>
      <c r="E50" s="25">
        <f>E51</f>
        <v>150</v>
      </c>
      <c r="F50" s="21">
        <f t="shared" ref="F50:G51" si="15">F51</f>
        <v>150</v>
      </c>
      <c r="G50" s="21">
        <f t="shared" si="15"/>
        <v>150</v>
      </c>
    </row>
    <row r="51" spans="1:7" s="3" customFormat="1" ht="45" x14ac:dyDescent="0.25">
      <c r="A51" s="7" t="s">
        <v>24</v>
      </c>
      <c r="B51" s="8">
        <v>4180110540</v>
      </c>
      <c r="C51" s="8">
        <v>200</v>
      </c>
      <c r="D51" s="9" t="s">
        <v>19</v>
      </c>
      <c r="E51" s="25">
        <f>E52</f>
        <v>150</v>
      </c>
      <c r="F51" s="21">
        <f t="shared" si="15"/>
        <v>150</v>
      </c>
      <c r="G51" s="21">
        <f t="shared" si="15"/>
        <v>150</v>
      </c>
    </row>
    <row r="52" spans="1:7" s="3" customFormat="1" ht="45" x14ac:dyDescent="0.25">
      <c r="A52" s="7" t="s">
        <v>24</v>
      </c>
      <c r="B52" s="8">
        <v>4180110540</v>
      </c>
      <c r="C52" s="8">
        <v>240</v>
      </c>
      <c r="D52" s="9" t="s">
        <v>47</v>
      </c>
      <c r="E52" s="25">
        <f>E53</f>
        <v>150</v>
      </c>
      <c r="F52" s="21">
        <f t="shared" ref="F52:G52" si="16">F53</f>
        <v>150</v>
      </c>
      <c r="G52" s="21">
        <f t="shared" si="16"/>
        <v>150</v>
      </c>
    </row>
    <row r="53" spans="1:7" s="3" customFormat="1" x14ac:dyDescent="0.25">
      <c r="A53" s="7" t="s">
        <v>24</v>
      </c>
      <c r="B53" s="8">
        <v>4180110540</v>
      </c>
      <c r="C53" s="8">
        <v>244</v>
      </c>
      <c r="D53" s="9" t="s">
        <v>48</v>
      </c>
      <c r="E53" s="25">
        <v>150</v>
      </c>
      <c r="F53" s="21">
        <v>150</v>
      </c>
      <c r="G53" s="21">
        <v>150</v>
      </c>
    </row>
    <row r="54" spans="1:7" s="3" customFormat="1" x14ac:dyDescent="0.25">
      <c r="A54" s="4" t="s">
        <v>112</v>
      </c>
      <c r="B54" s="5"/>
      <c r="C54" s="5"/>
      <c r="D54" s="6" t="s">
        <v>52</v>
      </c>
      <c r="E54" s="26">
        <f>E55</f>
        <v>241400</v>
      </c>
      <c r="F54" s="22">
        <f t="shared" ref="F54:G54" si="17">F55</f>
        <v>235900</v>
      </c>
      <c r="G54" s="22">
        <f t="shared" si="17"/>
        <v>241500</v>
      </c>
    </row>
    <row r="55" spans="1:7" s="3" customFormat="1" ht="30" x14ac:dyDescent="0.25">
      <c r="A55" s="7" t="s">
        <v>26</v>
      </c>
      <c r="B55" s="8"/>
      <c r="C55" s="8"/>
      <c r="D55" s="9" t="s">
        <v>27</v>
      </c>
      <c r="E55" s="25">
        <f>E56</f>
        <v>241400</v>
      </c>
      <c r="F55" s="21">
        <f t="shared" ref="F55:G55" si="18">F56</f>
        <v>235900</v>
      </c>
      <c r="G55" s="21">
        <f t="shared" si="18"/>
        <v>241500</v>
      </c>
    </row>
    <row r="56" spans="1:7" s="3" customFormat="1" ht="75" x14ac:dyDescent="0.25">
      <c r="A56" s="7" t="s">
        <v>26</v>
      </c>
      <c r="B56" s="8">
        <v>4100000000</v>
      </c>
      <c r="C56" s="8"/>
      <c r="D56" s="9" t="s">
        <v>115</v>
      </c>
      <c r="E56" s="25">
        <f>E57</f>
        <v>241400</v>
      </c>
      <c r="F56" s="21">
        <f t="shared" ref="F56:G56" si="19">F57</f>
        <v>235900</v>
      </c>
      <c r="G56" s="21">
        <f t="shared" si="19"/>
        <v>241500</v>
      </c>
    </row>
    <row r="57" spans="1:7" s="3" customFormat="1" ht="30" x14ac:dyDescent="0.25">
      <c r="A57" s="7" t="s">
        <v>26</v>
      </c>
      <c r="B57" s="8">
        <v>4180000000</v>
      </c>
      <c r="C57" s="8"/>
      <c r="D57" s="9" t="s">
        <v>51</v>
      </c>
      <c r="E57" s="25">
        <f>E58</f>
        <v>241400</v>
      </c>
      <c r="F57" s="21">
        <f t="shared" ref="F57:G57" si="20">F58</f>
        <v>235900</v>
      </c>
      <c r="G57" s="21">
        <f t="shared" si="20"/>
        <v>241500</v>
      </c>
    </row>
    <row r="58" spans="1:7" s="3" customFormat="1" ht="45" x14ac:dyDescent="0.25">
      <c r="A58" s="7" t="s">
        <v>26</v>
      </c>
      <c r="B58" s="8">
        <v>4180151180</v>
      </c>
      <c r="C58" s="8"/>
      <c r="D58" s="9" t="s">
        <v>53</v>
      </c>
      <c r="E58" s="25">
        <f>E59+E63</f>
        <v>241400</v>
      </c>
      <c r="F58" s="21">
        <f t="shared" ref="F58:G58" si="21">F59+F63</f>
        <v>235900</v>
      </c>
      <c r="G58" s="21">
        <f t="shared" si="21"/>
        <v>241500</v>
      </c>
    </row>
    <row r="59" spans="1:7" s="3" customFormat="1" ht="90" x14ac:dyDescent="0.25">
      <c r="A59" s="7" t="s">
        <v>26</v>
      </c>
      <c r="B59" s="8">
        <v>4180151180</v>
      </c>
      <c r="C59" s="8">
        <v>100</v>
      </c>
      <c r="D59" s="9" t="s">
        <v>18</v>
      </c>
      <c r="E59" s="25">
        <f>E60</f>
        <v>223452</v>
      </c>
      <c r="F59" s="21">
        <f t="shared" ref="F59:G59" si="22">F60</f>
        <v>212752</v>
      </c>
      <c r="G59" s="21">
        <f t="shared" si="22"/>
        <v>212752</v>
      </c>
    </row>
    <row r="60" spans="1:7" s="3" customFormat="1" ht="45" x14ac:dyDescent="0.25">
      <c r="A60" s="7" t="s">
        <v>26</v>
      </c>
      <c r="B60" s="8">
        <v>4180151180</v>
      </c>
      <c r="C60" s="8">
        <v>120</v>
      </c>
      <c r="D60" s="9" t="s">
        <v>43</v>
      </c>
      <c r="E60" s="25">
        <f>SUM(E61:E62)</f>
        <v>223452</v>
      </c>
      <c r="F60" s="21">
        <f>SUM(F61:F62)</f>
        <v>212752</v>
      </c>
      <c r="G60" s="21">
        <f>SUM(G61:G62)</f>
        <v>212752</v>
      </c>
    </row>
    <row r="61" spans="1:7" s="3" customFormat="1" ht="30" x14ac:dyDescent="0.25">
      <c r="A61" s="7" t="s">
        <v>26</v>
      </c>
      <c r="B61" s="8">
        <v>4180151180</v>
      </c>
      <c r="C61" s="8">
        <v>121</v>
      </c>
      <c r="D61" s="9" t="s">
        <v>54</v>
      </c>
      <c r="E61" s="25">
        <v>171622</v>
      </c>
      <c r="F61" s="21">
        <v>163404</v>
      </c>
      <c r="G61" s="21">
        <v>163404</v>
      </c>
    </row>
    <row r="62" spans="1:7" s="3" customFormat="1" ht="75" x14ac:dyDescent="0.25">
      <c r="A62" s="7" t="s">
        <v>26</v>
      </c>
      <c r="B62" s="8">
        <v>4180151180</v>
      </c>
      <c r="C62" s="8">
        <v>129</v>
      </c>
      <c r="D62" s="9" t="s">
        <v>46</v>
      </c>
      <c r="E62" s="25">
        <v>51830</v>
      </c>
      <c r="F62" s="21">
        <v>49348</v>
      </c>
      <c r="G62" s="21">
        <v>49348</v>
      </c>
    </row>
    <row r="63" spans="1:7" s="3" customFormat="1" ht="45" x14ac:dyDescent="0.25">
      <c r="A63" s="7" t="s">
        <v>26</v>
      </c>
      <c r="B63" s="8">
        <v>4180151180</v>
      </c>
      <c r="C63" s="8">
        <v>200</v>
      </c>
      <c r="D63" s="9" t="s">
        <v>19</v>
      </c>
      <c r="E63" s="25">
        <f>E64</f>
        <v>17948</v>
      </c>
      <c r="F63" s="21">
        <f t="shared" ref="F63:G64" si="23">F64</f>
        <v>23148</v>
      </c>
      <c r="G63" s="21">
        <f t="shared" si="23"/>
        <v>28748</v>
      </c>
    </row>
    <row r="64" spans="1:7" s="3" customFormat="1" ht="45" x14ac:dyDescent="0.25">
      <c r="A64" s="7" t="s">
        <v>26</v>
      </c>
      <c r="B64" s="8">
        <v>4180151180</v>
      </c>
      <c r="C64" s="8">
        <v>240</v>
      </c>
      <c r="D64" s="9" t="s">
        <v>47</v>
      </c>
      <c r="E64" s="25">
        <f>E65</f>
        <v>17948</v>
      </c>
      <c r="F64" s="21">
        <f t="shared" si="23"/>
        <v>23148</v>
      </c>
      <c r="G64" s="21">
        <f t="shared" si="23"/>
        <v>28748</v>
      </c>
    </row>
    <row r="65" spans="1:7" s="3" customFormat="1" x14ac:dyDescent="0.25">
      <c r="A65" s="7" t="s">
        <v>26</v>
      </c>
      <c r="B65" s="8">
        <v>4180151180</v>
      </c>
      <c r="C65" s="8">
        <v>244</v>
      </c>
      <c r="D65" s="9" t="s">
        <v>48</v>
      </c>
      <c r="E65" s="25">
        <v>17948</v>
      </c>
      <c r="F65" s="21">
        <v>23148</v>
      </c>
      <c r="G65" s="21">
        <v>28748</v>
      </c>
    </row>
    <row r="66" spans="1:7" s="3" customFormat="1" ht="28.5" x14ac:dyDescent="0.25">
      <c r="A66" s="4" t="s">
        <v>28</v>
      </c>
      <c r="B66" s="5"/>
      <c r="C66" s="5"/>
      <c r="D66" s="6" t="s">
        <v>55</v>
      </c>
      <c r="E66" s="26">
        <f t="shared" ref="E66:G68" si="24">E67</f>
        <v>326312.64</v>
      </c>
      <c r="F66" s="22">
        <f t="shared" si="24"/>
        <v>376635</v>
      </c>
      <c r="G66" s="22">
        <f t="shared" si="24"/>
        <v>376635</v>
      </c>
    </row>
    <row r="67" spans="1:7" s="3" customFormat="1" ht="60" x14ac:dyDescent="0.25">
      <c r="A67" s="7" t="s">
        <v>29</v>
      </c>
      <c r="B67" s="8"/>
      <c r="C67" s="8"/>
      <c r="D67" s="9" t="s">
        <v>85</v>
      </c>
      <c r="E67" s="25">
        <f t="shared" si="24"/>
        <v>326312.64</v>
      </c>
      <c r="F67" s="21">
        <f t="shared" si="24"/>
        <v>376635</v>
      </c>
      <c r="G67" s="21">
        <f t="shared" si="24"/>
        <v>376635</v>
      </c>
    </row>
    <row r="68" spans="1:7" s="3" customFormat="1" ht="75" x14ac:dyDescent="0.25">
      <c r="A68" s="7" t="s">
        <v>29</v>
      </c>
      <c r="B68" s="8">
        <v>4100000000</v>
      </c>
      <c r="C68" s="8"/>
      <c r="D68" s="9" t="s">
        <v>115</v>
      </c>
      <c r="E68" s="25">
        <f t="shared" si="24"/>
        <v>326312.64</v>
      </c>
      <c r="F68" s="21">
        <f t="shared" si="24"/>
        <v>376635</v>
      </c>
      <c r="G68" s="21">
        <f t="shared" si="24"/>
        <v>376635</v>
      </c>
    </row>
    <row r="69" spans="1:7" s="3" customFormat="1" ht="45" x14ac:dyDescent="0.25">
      <c r="A69" s="7" t="s">
        <v>29</v>
      </c>
      <c r="B69" s="8">
        <v>4110000000</v>
      </c>
      <c r="C69" s="8"/>
      <c r="D69" s="9" t="s">
        <v>70</v>
      </c>
      <c r="E69" s="25">
        <f>SUM(E70,E74,E79)</f>
        <v>326312.64</v>
      </c>
      <c r="F69" s="21">
        <f>SUM(F70,F74,F79)</f>
        <v>376635</v>
      </c>
      <c r="G69" s="21">
        <f>SUM(G70,G74,G79)</f>
        <v>376635</v>
      </c>
    </row>
    <row r="70" spans="1:7" s="3" customFormat="1" x14ac:dyDescent="0.25">
      <c r="A70" s="7" t="s">
        <v>29</v>
      </c>
      <c r="B70" s="8" t="s">
        <v>120</v>
      </c>
      <c r="C70" s="8"/>
      <c r="D70" s="9" t="s">
        <v>56</v>
      </c>
      <c r="E70" s="25">
        <f>E71</f>
        <v>100000</v>
      </c>
      <c r="F70" s="21">
        <f t="shared" ref="F70:G72" si="25">F71</f>
        <v>180000</v>
      </c>
      <c r="G70" s="21">
        <f t="shared" si="25"/>
        <v>180000</v>
      </c>
    </row>
    <row r="71" spans="1:7" s="3" customFormat="1" ht="45" x14ac:dyDescent="0.25">
      <c r="A71" s="7" t="s">
        <v>29</v>
      </c>
      <c r="B71" s="8" t="s">
        <v>120</v>
      </c>
      <c r="C71" s="8">
        <v>200</v>
      </c>
      <c r="D71" s="9" t="s">
        <v>19</v>
      </c>
      <c r="E71" s="25">
        <f>E72</f>
        <v>100000</v>
      </c>
      <c r="F71" s="21">
        <f t="shared" si="25"/>
        <v>180000</v>
      </c>
      <c r="G71" s="21">
        <f t="shared" si="25"/>
        <v>180000</v>
      </c>
    </row>
    <row r="72" spans="1:7" s="3" customFormat="1" ht="45" x14ac:dyDescent="0.25">
      <c r="A72" s="7" t="s">
        <v>29</v>
      </c>
      <c r="B72" s="8" t="s">
        <v>120</v>
      </c>
      <c r="C72" s="8">
        <v>240</v>
      </c>
      <c r="D72" s="9" t="s">
        <v>47</v>
      </c>
      <c r="E72" s="25">
        <f>E73</f>
        <v>100000</v>
      </c>
      <c r="F72" s="21">
        <f t="shared" si="25"/>
        <v>180000</v>
      </c>
      <c r="G72" s="21">
        <f t="shared" si="25"/>
        <v>180000</v>
      </c>
    </row>
    <row r="73" spans="1:7" s="3" customFormat="1" x14ac:dyDescent="0.25">
      <c r="A73" s="7" t="s">
        <v>29</v>
      </c>
      <c r="B73" s="8" t="s">
        <v>120</v>
      </c>
      <c r="C73" s="8">
        <v>244</v>
      </c>
      <c r="D73" s="9" t="s">
        <v>48</v>
      </c>
      <c r="E73" s="25">
        <v>100000</v>
      </c>
      <c r="F73" s="21">
        <v>180000</v>
      </c>
      <c r="G73" s="21">
        <v>180000</v>
      </c>
    </row>
    <row r="74" spans="1:7" s="3" customFormat="1" x14ac:dyDescent="0.25">
      <c r="A74" s="7" t="s">
        <v>29</v>
      </c>
      <c r="B74" s="8" t="s">
        <v>121</v>
      </c>
      <c r="C74" s="8"/>
      <c r="D74" s="9" t="s">
        <v>71</v>
      </c>
      <c r="E74" s="25">
        <f>E75</f>
        <v>109912.64</v>
      </c>
      <c r="F74" s="21">
        <f t="shared" ref="F74:G75" si="26">F75</f>
        <v>80235</v>
      </c>
      <c r="G74" s="21">
        <f t="shared" si="26"/>
        <v>80235</v>
      </c>
    </row>
    <row r="75" spans="1:7" s="3" customFormat="1" ht="45" x14ac:dyDescent="0.25">
      <c r="A75" s="7" t="s">
        <v>29</v>
      </c>
      <c r="B75" s="8" t="s">
        <v>121</v>
      </c>
      <c r="C75" s="8">
        <v>200</v>
      </c>
      <c r="D75" s="9" t="s">
        <v>19</v>
      </c>
      <c r="E75" s="25">
        <f>E76</f>
        <v>109912.64</v>
      </c>
      <c r="F75" s="21">
        <f t="shared" si="26"/>
        <v>80235</v>
      </c>
      <c r="G75" s="21">
        <f t="shared" si="26"/>
        <v>80235</v>
      </c>
    </row>
    <row r="76" spans="1:7" s="3" customFormat="1" ht="45" x14ac:dyDescent="0.25">
      <c r="A76" s="7" t="s">
        <v>29</v>
      </c>
      <c r="B76" s="8" t="s">
        <v>121</v>
      </c>
      <c r="C76" s="8">
        <v>240</v>
      </c>
      <c r="D76" s="9" t="s">
        <v>47</v>
      </c>
      <c r="E76" s="25">
        <f>SUM(E77:E78)</f>
        <v>109912.64</v>
      </c>
      <c r="F76" s="21">
        <f t="shared" ref="F76:G76" si="27">SUM(F77:F78)</f>
        <v>80235</v>
      </c>
      <c r="G76" s="21">
        <f t="shared" si="27"/>
        <v>80235</v>
      </c>
    </row>
    <row r="77" spans="1:7" s="3" customFormat="1" x14ac:dyDescent="0.25">
      <c r="A77" s="7" t="s">
        <v>29</v>
      </c>
      <c r="B77" s="8" t="s">
        <v>121</v>
      </c>
      <c r="C77" s="8">
        <v>244</v>
      </c>
      <c r="D77" s="9" t="s">
        <v>48</v>
      </c>
      <c r="E77" s="25">
        <v>43814.25</v>
      </c>
      <c r="F77" s="21">
        <v>60000</v>
      </c>
      <c r="G77" s="21">
        <v>60000</v>
      </c>
    </row>
    <row r="78" spans="1:7" s="3" customFormat="1" x14ac:dyDescent="0.25">
      <c r="A78" s="7" t="s">
        <v>29</v>
      </c>
      <c r="B78" s="8" t="s">
        <v>121</v>
      </c>
      <c r="C78" s="8">
        <v>247</v>
      </c>
      <c r="D78" s="9" t="s">
        <v>63</v>
      </c>
      <c r="E78" s="25">
        <v>66098.39</v>
      </c>
      <c r="F78" s="21">
        <v>20235</v>
      </c>
      <c r="G78" s="21">
        <v>20235</v>
      </c>
    </row>
    <row r="79" spans="1:7" s="3" customFormat="1" ht="30" x14ac:dyDescent="0.25">
      <c r="A79" s="7" t="s">
        <v>29</v>
      </c>
      <c r="B79" s="8" t="s">
        <v>122</v>
      </c>
      <c r="C79" s="8"/>
      <c r="D79" s="9" t="s">
        <v>72</v>
      </c>
      <c r="E79" s="25">
        <f>E80</f>
        <v>116400</v>
      </c>
      <c r="F79" s="21">
        <f t="shared" ref="F79:G81" si="28">F80</f>
        <v>116400</v>
      </c>
      <c r="G79" s="21">
        <f t="shared" si="28"/>
        <v>116400</v>
      </c>
    </row>
    <row r="80" spans="1:7" s="3" customFormat="1" ht="45" x14ac:dyDescent="0.25">
      <c r="A80" s="7" t="s">
        <v>29</v>
      </c>
      <c r="B80" s="8" t="s">
        <v>122</v>
      </c>
      <c r="C80" s="8">
        <v>200</v>
      </c>
      <c r="D80" s="9" t="s">
        <v>73</v>
      </c>
      <c r="E80" s="25">
        <f>E81</f>
        <v>116400</v>
      </c>
      <c r="F80" s="21">
        <f t="shared" si="28"/>
        <v>116400</v>
      </c>
      <c r="G80" s="21">
        <f t="shared" si="28"/>
        <v>116400</v>
      </c>
    </row>
    <row r="81" spans="1:7" s="3" customFormat="1" ht="45" x14ac:dyDescent="0.25">
      <c r="A81" s="7" t="s">
        <v>29</v>
      </c>
      <c r="B81" s="8" t="s">
        <v>122</v>
      </c>
      <c r="C81" s="8">
        <v>240</v>
      </c>
      <c r="D81" s="9" t="s">
        <v>47</v>
      </c>
      <c r="E81" s="25">
        <f>E82</f>
        <v>116400</v>
      </c>
      <c r="F81" s="21">
        <f t="shared" si="28"/>
        <v>116400</v>
      </c>
      <c r="G81" s="21">
        <f t="shared" si="28"/>
        <v>116400</v>
      </c>
    </row>
    <row r="82" spans="1:7" s="3" customFormat="1" ht="27" customHeight="1" x14ac:dyDescent="0.25">
      <c r="A82" s="7" t="s">
        <v>29</v>
      </c>
      <c r="B82" s="8" t="s">
        <v>122</v>
      </c>
      <c r="C82" s="8">
        <v>244</v>
      </c>
      <c r="D82" s="9" t="s">
        <v>48</v>
      </c>
      <c r="E82" s="25">
        <v>116400</v>
      </c>
      <c r="F82" s="21">
        <v>116400</v>
      </c>
      <c r="G82" s="21">
        <v>116400</v>
      </c>
    </row>
    <row r="83" spans="1:7" s="11" customFormat="1" x14ac:dyDescent="0.25">
      <c r="A83" s="4" t="s">
        <v>30</v>
      </c>
      <c r="B83" s="5"/>
      <c r="C83" s="5"/>
      <c r="D83" s="6" t="s">
        <v>57</v>
      </c>
      <c r="E83" s="26">
        <f>SUM(E84)</f>
        <v>2675605</v>
      </c>
      <c r="F83" s="22">
        <f t="shared" ref="F83:G83" si="29">F84</f>
        <v>1586259</v>
      </c>
      <c r="G83" s="22">
        <f t="shared" si="29"/>
        <v>1660070</v>
      </c>
    </row>
    <row r="84" spans="1:7" s="3" customFormat="1" x14ac:dyDescent="0.25">
      <c r="A84" s="7" t="s">
        <v>31</v>
      </c>
      <c r="B84" s="8"/>
      <c r="C84" s="8"/>
      <c r="D84" s="9" t="s">
        <v>32</v>
      </c>
      <c r="E84" s="25">
        <f>E85</f>
        <v>2675605</v>
      </c>
      <c r="F84" s="21">
        <f t="shared" ref="F84:G85" si="30">F85</f>
        <v>1586259</v>
      </c>
      <c r="G84" s="21">
        <f t="shared" si="30"/>
        <v>1660070</v>
      </c>
    </row>
    <row r="85" spans="1:7" s="3" customFormat="1" ht="75" x14ac:dyDescent="0.25">
      <c r="A85" s="7" t="s">
        <v>31</v>
      </c>
      <c r="B85" s="8">
        <v>4100000000</v>
      </c>
      <c r="C85" s="8"/>
      <c r="D85" s="9" t="s">
        <v>115</v>
      </c>
      <c r="E85" s="25">
        <f>E86</f>
        <v>2675605</v>
      </c>
      <c r="F85" s="21">
        <f t="shared" si="30"/>
        <v>1586259</v>
      </c>
      <c r="G85" s="21">
        <f t="shared" si="30"/>
        <v>1660070</v>
      </c>
    </row>
    <row r="86" spans="1:7" s="3" customFormat="1" ht="45" x14ac:dyDescent="0.25">
      <c r="A86" s="7" t="s">
        <v>31</v>
      </c>
      <c r="B86" s="8">
        <v>4120000000</v>
      </c>
      <c r="C86" s="8"/>
      <c r="D86" s="9" t="s">
        <v>74</v>
      </c>
      <c r="E86" s="25">
        <f>E87+E91+E98+E102</f>
        <v>2675605</v>
      </c>
      <c r="F86" s="21">
        <f t="shared" ref="F86:G86" si="31">F87+F91+F98</f>
        <v>1586259</v>
      </c>
      <c r="G86" s="21">
        <f t="shared" si="31"/>
        <v>1660070</v>
      </c>
    </row>
    <row r="87" spans="1:7" s="3" customFormat="1" x14ac:dyDescent="0.25">
      <c r="A87" s="7" t="s">
        <v>31</v>
      </c>
      <c r="B87" s="8" t="s">
        <v>123</v>
      </c>
      <c r="C87" s="8"/>
      <c r="D87" s="9" t="s">
        <v>75</v>
      </c>
      <c r="E87" s="25">
        <f>E88</f>
        <v>663397</v>
      </c>
      <c r="F87" s="21">
        <f t="shared" ref="F87:G89" si="32">F88</f>
        <v>650000</v>
      </c>
      <c r="G87" s="21">
        <f t="shared" si="32"/>
        <v>670000</v>
      </c>
    </row>
    <row r="88" spans="1:7" s="3" customFormat="1" ht="45" x14ac:dyDescent="0.25">
      <c r="A88" s="7" t="s">
        <v>31</v>
      </c>
      <c r="B88" s="8" t="s">
        <v>123</v>
      </c>
      <c r="C88" s="8">
        <v>200</v>
      </c>
      <c r="D88" s="9" t="s">
        <v>19</v>
      </c>
      <c r="E88" s="25">
        <f>E89</f>
        <v>663397</v>
      </c>
      <c r="F88" s="21">
        <f t="shared" si="32"/>
        <v>650000</v>
      </c>
      <c r="G88" s="21">
        <f t="shared" si="32"/>
        <v>670000</v>
      </c>
    </row>
    <row r="89" spans="1:7" s="3" customFormat="1" ht="45" x14ac:dyDescent="0.25">
      <c r="A89" s="7" t="s">
        <v>31</v>
      </c>
      <c r="B89" s="8" t="s">
        <v>123</v>
      </c>
      <c r="C89" s="8">
        <v>240</v>
      </c>
      <c r="D89" s="9" t="s">
        <v>47</v>
      </c>
      <c r="E89" s="25">
        <f>E90</f>
        <v>663397</v>
      </c>
      <c r="F89" s="21">
        <f t="shared" si="32"/>
        <v>650000</v>
      </c>
      <c r="G89" s="21">
        <f t="shared" si="32"/>
        <v>670000</v>
      </c>
    </row>
    <row r="90" spans="1:7" s="3" customFormat="1" x14ac:dyDescent="0.25">
      <c r="A90" s="7" t="s">
        <v>31</v>
      </c>
      <c r="B90" s="8" t="s">
        <v>123</v>
      </c>
      <c r="C90" s="8">
        <v>244</v>
      </c>
      <c r="D90" s="9" t="s">
        <v>48</v>
      </c>
      <c r="E90" s="25">
        <v>663397</v>
      </c>
      <c r="F90" s="21">
        <v>650000</v>
      </c>
      <c r="G90" s="21">
        <v>670000</v>
      </c>
    </row>
    <row r="91" spans="1:7" s="3" customFormat="1" x14ac:dyDescent="0.25">
      <c r="A91" s="7" t="s">
        <v>31</v>
      </c>
      <c r="B91" s="8" t="s">
        <v>124</v>
      </c>
      <c r="C91" s="8"/>
      <c r="D91" s="9" t="s">
        <v>76</v>
      </c>
      <c r="E91" s="25">
        <f>SUM(E95,E92)</f>
        <v>832208</v>
      </c>
      <c r="F91" s="21">
        <f t="shared" ref="F91:G93" si="33">F92</f>
        <v>750000</v>
      </c>
      <c r="G91" s="21">
        <f t="shared" si="33"/>
        <v>780000</v>
      </c>
    </row>
    <row r="92" spans="1:7" s="3" customFormat="1" ht="45" x14ac:dyDescent="0.25">
      <c r="A92" s="7" t="s">
        <v>31</v>
      </c>
      <c r="B92" s="8" t="s">
        <v>124</v>
      </c>
      <c r="C92" s="8">
        <v>200</v>
      </c>
      <c r="D92" s="9" t="s">
        <v>19</v>
      </c>
      <c r="E92" s="25">
        <f>E93</f>
        <v>367208</v>
      </c>
      <c r="F92" s="21">
        <f t="shared" si="33"/>
        <v>750000</v>
      </c>
      <c r="G92" s="21">
        <f t="shared" si="33"/>
        <v>780000</v>
      </c>
    </row>
    <row r="93" spans="1:7" s="3" customFormat="1" ht="45" x14ac:dyDescent="0.25">
      <c r="A93" s="7" t="s">
        <v>31</v>
      </c>
      <c r="B93" s="8" t="s">
        <v>124</v>
      </c>
      <c r="C93" s="8">
        <v>240</v>
      </c>
      <c r="D93" s="9" t="s">
        <v>47</v>
      </c>
      <c r="E93" s="25">
        <f>E94</f>
        <v>367208</v>
      </c>
      <c r="F93" s="21">
        <f t="shared" si="33"/>
        <v>750000</v>
      </c>
      <c r="G93" s="21">
        <f t="shared" si="33"/>
        <v>780000</v>
      </c>
    </row>
    <row r="94" spans="1:7" s="3" customFormat="1" x14ac:dyDescent="0.25">
      <c r="A94" s="7" t="s">
        <v>31</v>
      </c>
      <c r="B94" s="8" t="s">
        <v>124</v>
      </c>
      <c r="C94" s="8">
        <v>244</v>
      </c>
      <c r="D94" s="9" t="s">
        <v>48</v>
      </c>
      <c r="E94" s="25">
        <v>367208</v>
      </c>
      <c r="F94" s="21">
        <v>750000</v>
      </c>
      <c r="G94" s="21">
        <v>780000</v>
      </c>
    </row>
    <row r="95" spans="1:7" s="3" customFormat="1" x14ac:dyDescent="0.25">
      <c r="A95" s="7" t="s">
        <v>31</v>
      </c>
      <c r="B95" s="8" t="s">
        <v>124</v>
      </c>
      <c r="C95" s="8">
        <v>800</v>
      </c>
      <c r="D95" s="9" t="s">
        <v>20</v>
      </c>
      <c r="E95" s="25">
        <f>E96</f>
        <v>465000</v>
      </c>
      <c r="F95" s="25">
        <f t="shared" ref="F95:G96" si="34">F96</f>
        <v>0</v>
      </c>
      <c r="G95" s="25">
        <f t="shared" si="34"/>
        <v>0</v>
      </c>
    </row>
    <row r="96" spans="1:7" s="3" customFormat="1" x14ac:dyDescent="0.25">
      <c r="A96" s="7" t="s">
        <v>31</v>
      </c>
      <c r="B96" s="8" t="s">
        <v>124</v>
      </c>
      <c r="C96" s="8">
        <v>830</v>
      </c>
      <c r="D96" s="32" t="s">
        <v>162</v>
      </c>
      <c r="E96" s="25">
        <f>E97</f>
        <v>465000</v>
      </c>
      <c r="F96" s="25">
        <f t="shared" si="34"/>
        <v>0</v>
      </c>
      <c r="G96" s="25">
        <f t="shared" si="34"/>
        <v>0</v>
      </c>
    </row>
    <row r="97" spans="1:7" s="3" customFormat="1" ht="45" x14ac:dyDescent="0.25">
      <c r="A97" s="7" t="s">
        <v>31</v>
      </c>
      <c r="B97" s="8" t="s">
        <v>124</v>
      </c>
      <c r="C97" s="8">
        <v>831</v>
      </c>
      <c r="D97" s="33" t="s">
        <v>163</v>
      </c>
      <c r="E97" s="25">
        <v>465000</v>
      </c>
      <c r="F97" s="25">
        <v>0</v>
      </c>
      <c r="G97" s="25">
        <v>0</v>
      </c>
    </row>
    <row r="98" spans="1:7" s="3" customFormat="1" ht="30" x14ac:dyDescent="0.25">
      <c r="A98" s="7" t="s">
        <v>31</v>
      </c>
      <c r="B98" s="8" t="s">
        <v>125</v>
      </c>
      <c r="C98" s="8"/>
      <c r="D98" s="9" t="s">
        <v>126</v>
      </c>
      <c r="E98" s="25">
        <f>E99</f>
        <v>0</v>
      </c>
      <c r="F98" s="21">
        <f t="shared" ref="F98:G100" si="35">F99</f>
        <v>186259</v>
      </c>
      <c r="G98" s="21">
        <f t="shared" si="35"/>
        <v>210070</v>
      </c>
    </row>
    <row r="99" spans="1:7" s="3" customFormat="1" ht="45" x14ac:dyDescent="0.25">
      <c r="A99" s="7" t="s">
        <v>31</v>
      </c>
      <c r="B99" s="8" t="s">
        <v>125</v>
      </c>
      <c r="C99" s="8">
        <v>200</v>
      </c>
      <c r="D99" s="9" t="s">
        <v>19</v>
      </c>
      <c r="E99" s="25">
        <f>E100</f>
        <v>0</v>
      </c>
      <c r="F99" s="21">
        <f t="shared" si="35"/>
        <v>186259</v>
      </c>
      <c r="G99" s="21">
        <f t="shared" si="35"/>
        <v>210070</v>
      </c>
    </row>
    <row r="100" spans="1:7" s="3" customFormat="1" ht="45" x14ac:dyDescent="0.25">
      <c r="A100" s="7" t="s">
        <v>31</v>
      </c>
      <c r="B100" s="8" t="s">
        <v>125</v>
      </c>
      <c r="C100" s="8">
        <v>240</v>
      </c>
      <c r="D100" s="9" t="s">
        <v>47</v>
      </c>
      <c r="E100" s="25">
        <f>E101</f>
        <v>0</v>
      </c>
      <c r="F100" s="21">
        <f t="shared" si="35"/>
        <v>186259</v>
      </c>
      <c r="G100" s="21">
        <f t="shared" si="35"/>
        <v>210070</v>
      </c>
    </row>
    <row r="101" spans="1:7" s="3" customFormat="1" x14ac:dyDescent="0.25">
      <c r="A101" s="7" t="s">
        <v>31</v>
      </c>
      <c r="B101" s="8" t="s">
        <v>125</v>
      </c>
      <c r="C101" s="8">
        <v>244</v>
      </c>
      <c r="D101" s="9" t="s">
        <v>48</v>
      </c>
      <c r="E101" s="25">
        <v>0</v>
      </c>
      <c r="F101" s="21">
        <v>186259</v>
      </c>
      <c r="G101" s="21">
        <v>210070</v>
      </c>
    </row>
    <row r="102" spans="1:7" s="3" customFormat="1" ht="45" x14ac:dyDescent="0.25">
      <c r="A102" s="7" t="s">
        <v>31</v>
      </c>
      <c r="B102" s="8" t="s">
        <v>158</v>
      </c>
      <c r="C102" s="8"/>
      <c r="D102" s="9" t="s">
        <v>159</v>
      </c>
      <c r="E102" s="25">
        <f>E103</f>
        <v>1180000</v>
      </c>
      <c r="F102" s="25">
        <f t="shared" ref="F102:G103" si="36">F103</f>
        <v>0</v>
      </c>
      <c r="G102" s="25">
        <f t="shared" si="36"/>
        <v>0</v>
      </c>
    </row>
    <row r="103" spans="1:7" s="3" customFormat="1" x14ac:dyDescent="0.25">
      <c r="A103" s="7" t="s">
        <v>31</v>
      </c>
      <c r="B103" s="8" t="s">
        <v>158</v>
      </c>
      <c r="C103" s="8">
        <v>500</v>
      </c>
      <c r="D103" s="9" t="s">
        <v>23</v>
      </c>
      <c r="E103" s="25">
        <f>E104</f>
        <v>1180000</v>
      </c>
      <c r="F103" s="25">
        <f t="shared" si="36"/>
        <v>0</v>
      </c>
      <c r="G103" s="25">
        <f t="shared" si="36"/>
        <v>0</v>
      </c>
    </row>
    <row r="104" spans="1:7" s="3" customFormat="1" x14ac:dyDescent="0.25">
      <c r="A104" s="7" t="s">
        <v>31</v>
      </c>
      <c r="B104" s="8" t="s">
        <v>158</v>
      </c>
      <c r="C104" s="8">
        <v>540</v>
      </c>
      <c r="D104" s="9" t="s">
        <v>60</v>
      </c>
      <c r="E104" s="25">
        <v>1180000</v>
      </c>
      <c r="F104" s="25">
        <v>0</v>
      </c>
      <c r="G104" s="25">
        <v>0</v>
      </c>
    </row>
    <row r="105" spans="1:7" s="11" customFormat="1" x14ac:dyDescent="0.25">
      <c r="A105" s="4" t="s">
        <v>33</v>
      </c>
      <c r="B105" s="5"/>
      <c r="C105" s="5"/>
      <c r="D105" s="6" t="s">
        <v>58</v>
      </c>
      <c r="E105" s="26">
        <f>E106+E116+E133</f>
        <v>6510049.5999999996</v>
      </c>
      <c r="F105" s="22">
        <f t="shared" ref="F105:G105" si="37">F106+F116+F133</f>
        <v>2303308</v>
      </c>
      <c r="G105" s="22">
        <f t="shared" si="37"/>
        <v>1919627</v>
      </c>
    </row>
    <row r="106" spans="1:7" s="3" customFormat="1" x14ac:dyDescent="0.25">
      <c r="A106" s="7" t="s">
        <v>37</v>
      </c>
      <c r="B106" s="8"/>
      <c r="C106" s="8"/>
      <c r="D106" s="9" t="s">
        <v>38</v>
      </c>
      <c r="E106" s="25">
        <f>E107</f>
        <v>321388.87</v>
      </c>
      <c r="F106" s="21">
        <f t="shared" ref="F106:G106" si="38">F107</f>
        <v>182000</v>
      </c>
      <c r="G106" s="21">
        <f t="shared" si="38"/>
        <v>182000</v>
      </c>
    </row>
    <row r="107" spans="1:7" s="3" customFormat="1" ht="75" x14ac:dyDescent="0.25">
      <c r="A107" s="7" t="s">
        <v>37</v>
      </c>
      <c r="B107" s="8">
        <v>4100000000</v>
      </c>
      <c r="C107" s="8"/>
      <c r="D107" s="9" t="s">
        <v>115</v>
      </c>
      <c r="E107" s="25">
        <f>E108</f>
        <v>321388.87</v>
      </c>
      <c r="F107" s="21">
        <f t="shared" ref="F107:G107" si="39">F108</f>
        <v>182000</v>
      </c>
      <c r="G107" s="21">
        <f t="shared" si="39"/>
        <v>182000</v>
      </c>
    </row>
    <row r="108" spans="1:7" s="3" customFormat="1" ht="60" x14ac:dyDescent="0.25">
      <c r="A108" s="7" t="s">
        <v>37</v>
      </c>
      <c r="B108" s="8">
        <v>4130000000</v>
      </c>
      <c r="C108" s="8"/>
      <c r="D108" s="9" t="s">
        <v>67</v>
      </c>
      <c r="E108" s="25">
        <f>E109+E112</f>
        <v>321388.87</v>
      </c>
      <c r="F108" s="21">
        <f t="shared" ref="F108:G108" si="40">F109+F112</f>
        <v>182000</v>
      </c>
      <c r="G108" s="21">
        <f t="shared" si="40"/>
        <v>182000</v>
      </c>
    </row>
    <row r="109" spans="1:7" s="3" customFormat="1" ht="30" x14ac:dyDescent="0.25">
      <c r="A109" s="7" t="s">
        <v>37</v>
      </c>
      <c r="B109" s="8" t="s">
        <v>127</v>
      </c>
      <c r="C109" s="8"/>
      <c r="D109" s="9" t="s">
        <v>59</v>
      </c>
      <c r="E109" s="25">
        <v>84000</v>
      </c>
      <c r="F109" s="21">
        <v>0</v>
      </c>
      <c r="G109" s="21">
        <v>0</v>
      </c>
    </row>
    <row r="110" spans="1:7" s="3" customFormat="1" x14ac:dyDescent="0.25">
      <c r="A110" s="7" t="s">
        <v>37</v>
      </c>
      <c r="B110" s="8" t="s">
        <v>127</v>
      </c>
      <c r="C110" s="8">
        <v>500</v>
      </c>
      <c r="D110" s="9" t="s">
        <v>23</v>
      </c>
      <c r="E110" s="25">
        <v>84000</v>
      </c>
      <c r="F110" s="21">
        <v>0</v>
      </c>
      <c r="G110" s="21">
        <v>0</v>
      </c>
    </row>
    <row r="111" spans="1:7" s="3" customFormat="1" x14ac:dyDescent="0.25">
      <c r="A111" s="7" t="s">
        <v>37</v>
      </c>
      <c r="B111" s="8" t="s">
        <v>127</v>
      </c>
      <c r="C111" s="8">
        <v>540</v>
      </c>
      <c r="D111" s="9" t="s">
        <v>60</v>
      </c>
      <c r="E111" s="25">
        <v>84000</v>
      </c>
      <c r="F111" s="21">
        <v>0</v>
      </c>
      <c r="G111" s="21">
        <v>0</v>
      </c>
    </row>
    <row r="112" spans="1:7" s="3" customFormat="1" x14ac:dyDescent="0.25">
      <c r="A112" s="7" t="s">
        <v>37</v>
      </c>
      <c r="B112" s="8" t="s">
        <v>128</v>
      </c>
      <c r="C112" s="8"/>
      <c r="D112" s="9" t="s">
        <v>77</v>
      </c>
      <c r="E112" s="25">
        <f>E113</f>
        <v>237388.87</v>
      </c>
      <c r="F112" s="21">
        <f t="shared" ref="F112:G114" si="41">F113</f>
        <v>182000</v>
      </c>
      <c r="G112" s="21">
        <f t="shared" si="41"/>
        <v>182000</v>
      </c>
    </row>
    <row r="113" spans="1:7" s="3" customFormat="1" ht="45" x14ac:dyDescent="0.25">
      <c r="A113" s="7" t="s">
        <v>37</v>
      </c>
      <c r="B113" s="8" t="s">
        <v>128</v>
      </c>
      <c r="C113" s="8">
        <v>200</v>
      </c>
      <c r="D113" s="9" t="s">
        <v>19</v>
      </c>
      <c r="E113" s="25">
        <f>E114</f>
        <v>237388.87</v>
      </c>
      <c r="F113" s="21">
        <f t="shared" si="41"/>
        <v>182000</v>
      </c>
      <c r="G113" s="21">
        <f t="shared" si="41"/>
        <v>182000</v>
      </c>
    </row>
    <row r="114" spans="1:7" s="3" customFormat="1" ht="45" x14ac:dyDescent="0.25">
      <c r="A114" s="7" t="s">
        <v>37</v>
      </c>
      <c r="B114" s="8" t="s">
        <v>128</v>
      </c>
      <c r="C114" s="8">
        <v>240</v>
      </c>
      <c r="D114" s="9" t="s">
        <v>47</v>
      </c>
      <c r="E114" s="25">
        <f>E115</f>
        <v>237388.87</v>
      </c>
      <c r="F114" s="21">
        <f t="shared" si="41"/>
        <v>182000</v>
      </c>
      <c r="G114" s="21">
        <f t="shared" si="41"/>
        <v>182000</v>
      </c>
    </row>
    <row r="115" spans="1:7" s="3" customFormat="1" x14ac:dyDescent="0.25">
      <c r="A115" s="7" t="s">
        <v>37</v>
      </c>
      <c r="B115" s="8" t="s">
        <v>128</v>
      </c>
      <c r="C115" s="8">
        <v>244</v>
      </c>
      <c r="D115" s="9" t="s">
        <v>48</v>
      </c>
      <c r="E115" s="25">
        <v>237388.87</v>
      </c>
      <c r="F115" s="21">
        <v>182000</v>
      </c>
      <c r="G115" s="21">
        <v>182000</v>
      </c>
    </row>
    <row r="116" spans="1:7" s="3" customFormat="1" x14ac:dyDescent="0.25">
      <c r="A116" s="7" t="s">
        <v>34</v>
      </c>
      <c r="B116" s="8"/>
      <c r="C116" s="8"/>
      <c r="D116" s="9" t="s">
        <v>35</v>
      </c>
      <c r="E116" s="25">
        <f>E117</f>
        <v>1471236.96</v>
      </c>
      <c r="F116" s="21">
        <f t="shared" ref="F116:G116" si="42">F117</f>
        <v>253350</v>
      </c>
      <c r="G116" s="21">
        <f t="shared" si="42"/>
        <v>253350</v>
      </c>
    </row>
    <row r="117" spans="1:7" s="3" customFormat="1" ht="75" x14ac:dyDescent="0.25">
      <c r="A117" s="7" t="s">
        <v>34</v>
      </c>
      <c r="B117" s="8">
        <v>4100000000</v>
      </c>
      <c r="C117" s="8"/>
      <c r="D117" s="9" t="s">
        <v>115</v>
      </c>
      <c r="E117" s="25">
        <f>E118</f>
        <v>1471236.96</v>
      </c>
      <c r="F117" s="21">
        <f t="shared" ref="F117:G117" si="43">F118</f>
        <v>253350</v>
      </c>
      <c r="G117" s="21">
        <f t="shared" si="43"/>
        <v>253350</v>
      </c>
    </row>
    <row r="118" spans="1:7" s="3" customFormat="1" ht="60" x14ac:dyDescent="0.25">
      <c r="A118" s="7" t="s">
        <v>34</v>
      </c>
      <c r="B118" s="8">
        <v>4130000000</v>
      </c>
      <c r="C118" s="8"/>
      <c r="D118" s="9" t="s">
        <v>67</v>
      </c>
      <c r="E118" s="25">
        <f>SUM(E126,E122,E119)</f>
        <v>1471236.96</v>
      </c>
      <c r="F118" s="21">
        <f t="shared" ref="F118:G118" si="44">SUM(F119,F122)</f>
        <v>253350</v>
      </c>
      <c r="G118" s="21">
        <f t="shared" si="44"/>
        <v>253350</v>
      </c>
    </row>
    <row r="119" spans="1:7" s="3" customFormat="1" ht="30" x14ac:dyDescent="0.25">
      <c r="A119" s="7" t="s">
        <v>34</v>
      </c>
      <c r="B119" s="8" t="s">
        <v>129</v>
      </c>
      <c r="C119" s="8"/>
      <c r="D119" s="9" t="s">
        <v>61</v>
      </c>
      <c r="E119" s="25">
        <f>E120</f>
        <v>553290</v>
      </c>
      <c r="F119" s="21">
        <v>0</v>
      </c>
      <c r="G119" s="21">
        <v>0</v>
      </c>
    </row>
    <row r="120" spans="1:7" s="3" customFormat="1" x14ac:dyDescent="0.25">
      <c r="A120" s="7" t="s">
        <v>34</v>
      </c>
      <c r="B120" s="8" t="s">
        <v>129</v>
      </c>
      <c r="C120" s="8">
        <v>500</v>
      </c>
      <c r="D120" s="9" t="s">
        <v>23</v>
      </c>
      <c r="E120" s="25">
        <f>E121</f>
        <v>553290</v>
      </c>
      <c r="F120" s="21">
        <v>0</v>
      </c>
      <c r="G120" s="21">
        <v>0</v>
      </c>
    </row>
    <row r="121" spans="1:7" s="3" customFormat="1" x14ac:dyDescent="0.25">
      <c r="A121" s="7" t="s">
        <v>34</v>
      </c>
      <c r="B121" s="8" t="s">
        <v>129</v>
      </c>
      <c r="C121" s="8">
        <v>540</v>
      </c>
      <c r="D121" s="9" t="s">
        <v>60</v>
      </c>
      <c r="E121" s="25">
        <v>553290</v>
      </c>
      <c r="F121" s="21">
        <v>0</v>
      </c>
      <c r="G121" s="21">
        <v>0</v>
      </c>
    </row>
    <row r="122" spans="1:7" s="3" customFormat="1" x14ac:dyDescent="0.25">
      <c r="A122" s="7" t="s">
        <v>34</v>
      </c>
      <c r="B122" s="8" t="s">
        <v>130</v>
      </c>
      <c r="C122" s="8"/>
      <c r="D122" s="9" t="s">
        <v>78</v>
      </c>
      <c r="E122" s="25">
        <f>E123</f>
        <v>212336.33</v>
      </c>
      <c r="F122" s="21">
        <f t="shared" ref="F122:G124" si="45">F123</f>
        <v>253350</v>
      </c>
      <c r="G122" s="21">
        <f t="shared" si="45"/>
        <v>253350</v>
      </c>
    </row>
    <row r="123" spans="1:7" s="3" customFormat="1" x14ac:dyDescent="0.25">
      <c r="A123" s="7" t="s">
        <v>34</v>
      </c>
      <c r="B123" s="8" t="s">
        <v>130</v>
      </c>
      <c r="C123" s="8">
        <v>800</v>
      </c>
      <c r="D123" s="9" t="s">
        <v>20</v>
      </c>
      <c r="E123" s="25">
        <f>E124</f>
        <v>212336.33</v>
      </c>
      <c r="F123" s="21">
        <f t="shared" si="45"/>
        <v>253350</v>
      </c>
      <c r="G123" s="21">
        <f t="shared" si="45"/>
        <v>253350</v>
      </c>
    </row>
    <row r="124" spans="1:7" s="3" customFormat="1" ht="75" x14ac:dyDescent="0.25">
      <c r="A124" s="7" t="s">
        <v>34</v>
      </c>
      <c r="B124" s="8" t="s">
        <v>130</v>
      </c>
      <c r="C124" s="8">
        <v>810</v>
      </c>
      <c r="D124" s="9" t="s">
        <v>79</v>
      </c>
      <c r="E124" s="25">
        <f>E125</f>
        <v>212336.33</v>
      </c>
      <c r="F124" s="21">
        <f t="shared" si="45"/>
        <v>253350</v>
      </c>
      <c r="G124" s="21">
        <f t="shared" si="45"/>
        <v>253350</v>
      </c>
    </row>
    <row r="125" spans="1:7" s="3" customFormat="1" ht="90" x14ac:dyDescent="0.25">
      <c r="A125" s="7" t="s">
        <v>34</v>
      </c>
      <c r="B125" s="8" t="s">
        <v>130</v>
      </c>
      <c r="C125" s="8">
        <v>812</v>
      </c>
      <c r="D125" s="9" t="s">
        <v>80</v>
      </c>
      <c r="E125" s="25">
        <v>212336.33</v>
      </c>
      <c r="F125" s="21">
        <v>253350</v>
      </c>
      <c r="G125" s="21">
        <v>253350</v>
      </c>
    </row>
    <row r="126" spans="1:7" s="3" customFormat="1" ht="36.75" customHeight="1" x14ac:dyDescent="0.25">
      <c r="A126" s="7" t="s">
        <v>34</v>
      </c>
      <c r="B126" s="8" t="s">
        <v>143</v>
      </c>
      <c r="C126" s="8"/>
      <c r="D126" s="9" t="s">
        <v>144</v>
      </c>
      <c r="E126" s="25">
        <f>E127+E130</f>
        <v>705610.63</v>
      </c>
      <c r="F126" s="21">
        <f t="shared" ref="F126:G128" si="46">F127</f>
        <v>0</v>
      </c>
      <c r="G126" s="21">
        <f t="shared" si="46"/>
        <v>0</v>
      </c>
    </row>
    <row r="127" spans="1:7" s="3" customFormat="1" ht="45" x14ac:dyDescent="0.25">
      <c r="A127" s="7" t="s">
        <v>34</v>
      </c>
      <c r="B127" s="8" t="s">
        <v>143</v>
      </c>
      <c r="C127" s="8">
        <v>400</v>
      </c>
      <c r="D127" s="9" t="s">
        <v>145</v>
      </c>
      <c r="E127" s="25">
        <f>E128</f>
        <v>688833.63</v>
      </c>
      <c r="F127" s="21">
        <f t="shared" si="46"/>
        <v>0</v>
      </c>
      <c r="G127" s="21">
        <f t="shared" si="46"/>
        <v>0</v>
      </c>
    </row>
    <row r="128" spans="1:7" s="3" customFormat="1" x14ac:dyDescent="0.25">
      <c r="A128" s="7" t="s">
        <v>34</v>
      </c>
      <c r="B128" s="8" t="s">
        <v>143</v>
      </c>
      <c r="C128" s="8">
        <v>410</v>
      </c>
      <c r="D128" s="9" t="s">
        <v>146</v>
      </c>
      <c r="E128" s="25">
        <f>E129</f>
        <v>688833.63</v>
      </c>
      <c r="F128" s="21">
        <f t="shared" si="46"/>
        <v>0</v>
      </c>
      <c r="G128" s="21">
        <f t="shared" si="46"/>
        <v>0</v>
      </c>
    </row>
    <row r="129" spans="1:7" s="3" customFormat="1" ht="60" x14ac:dyDescent="0.25">
      <c r="A129" s="7" t="s">
        <v>34</v>
      </c>
      <c r="B129" s="8" t="s">
        <v>143</v>
      </c>
      <c r="C129" s="8">
        <v>414</v>
      </c>
      <c r="D129" s="9" t="s">
        <v>147</v>
      </c>
      <c r="E129" s="25">
        <v>688833.63</v>
      </c>
      <c r="F129" s="21">
        <v>0</v>
      </c>
      <c r="G129" s="21">
        <v>0</v>
      </c>
    </row>
    <row r="130" spans="1:7" s="3" customFormat="1" x14ac:dyDescent="0.25">
      <c r="A130" s="7" t="s">
        <v>34</v>
      </c>
      <c r="B130" s="8" t="s">
        <v>143</v>
      </c>
      <c r="C130" s="8">
        <v>800</v>
      </c>
      <c r="D130" s="9" t="s">
        <v>20</v>
      </c>
      <c r="E130" s="25">
        <f>E131</f>
        <v>16777</v>
      </c>
      <c r="F130" s="25">
        <f t="shared" ref="F130:G131" si="47">F131</f>
        <v>0</v>
      </c>
      <c r="G130" s="25">
        <f t="shared" si="47"/>
        <v>0</v>
      </c>
    </row>
    <row r="131" spans="1:7" s="3" customFormat="1" ht="75" x14ac:dyDescent="0.25">
      <c r="A131" s="7" t="s">
        <v>34</v>
      </c>
      <c r="B131" s="8" t="s">
        <v>143</v>
      </c>
      <c r="C131" s="8">
        <v>810</v>
      </c>
      <c r="D131" s="9" t="s">
        <v>79</v>
      </c>
      <c r="E131" s="25">
        <f>E132</f>
        <v>16777</v>
      </c>
      <c r="F131" s="25">
        <f t="shared" si="47"/>
        <v>0</v>
      </c>
      <c r="G131" s="25">
        <f t="shared" si="47"/>
        <v>0</v>
      </c>
    </row>
    <row r="132" spans="1:7" s="3" customFormat="1" x14ac:dyDescent="0.25">
      <c r="A132" s="7" t="s">
        <v>34</v>
      </c>
      <c r="B132" s="8" t="s">
        <v>143</v>
      </c>
      <c r="C132" s="8">
        <v>852</v>
      </c>
      <c r="D132" s="9" t="s">
        <v>160</v>
      </c>
      <c r="E132" s="25">
        <v>16777</v>
      </c>
      <c r="F132" s="25">
        <v>0</v>
      </c>
      <c r="G132" s="25">
        <v>0</v>
      </c>
    </row>
    <row r="133" spans="1:7" s="3" customFormat="1" x14ac:dyDescent="0.25">
      <c r="A133" s="7" t="s">
        <v>86</v>
      </c>
      <c r="B133" s="8"/>
      <c r="C133" s="8"/>
      <c r="D133" s="9" t="s">
        <v>36</v>
      </c>
      <c r="E133" s="25">
        <f>E134</f>
        <v>4717423.7699999996</v>
      </c>
      <c r="F133" s="21">
        <f t="shared" ref="F133:G133" si="48">F134</f>
        <v>1867958</v>
      </c>
      <c r="G133" s="21">
        <f t="shared" si="48"/>
        <v>1484277</v>
      </c>
    </row>
    <row r="134" spans="1:7" s="3" customFormat="1" ht="75" x14ac:dyDescent="0.25">
      <c r="A134" s="7" t="s">
        <v>86</v>
      </c>
      <c r="B134" s="8">
        <v>4100000000</v>
      </c>
      <c r="C134" s="8"/>
      <c r="D134" s="9" t="s">
        <v>115</v>
      </c>
      <c r="E134" s="25">
        <f>E135+E157</f>
        <v>4717423.7699999996</v>
      </c>
      <c r="F134" s="25">
        <f t="shared" ref="F134:G134" si="49">F135+F157</f>
        <v>1867958</v>
      </c>
      <c r="G134" s="25">
        <f t="shared" si="49"/>
        <v>1484277</v>
      </c>
    </row>
    <row r="135" spans="1:7" s="3" customFormat="1" ht="60" x14ac:dyDescent="0.25">
      <c r="A135" s="7" t="s">
        <v>86</v>
      </c>
      <c r="B135" s="8">
        <v>4130000000</v>
      </c>
      <c r="C135" s="8"/>
      <c r="D135" s="9" t="s">
        <v>67</v>
      </c>
      <c r="E135" s="25">
        <f>SUM(E136,E141,E145,E149,E153)</f>
        <v>3141855.44</v>
      </c>
      <c r="F135" s="21">
        <f>SUM(F136,F141,F145,F149,F153)</f>
        <v>1867958</v>
      </c>
      <c r="G135" s="21">
        <f>SUM(G136,G141,G145,G149,G153)</f>
        <v>1484277</v>
      </c>
    </row>
    <row r="136" spans="1:7" s="3" customFormat="1" ht="30" x14ac:dyDescent="0.25">
      <c r="A136" s="7" t="s">
        <v>86</v>
      </c>
      <c r="B136" s="8" t="s">
        <v>131</v>
      </c>
      <c r="C136" s="8"/>
      <c r="D136" s="9" t="s">
        <v>81</v>
      </c>
      <c r="E136" s="25">
        <f>E137</f>
        <v>514422.4</v>
      </c>
      <c r="F136" s="21">
        <f t="shared" ref="F136:G137" si="50">F137</f>
        <v>199962</v>
      </c>
      <c r="G136" s="21">
        <f t="shared" si="50"/>
        <v>199962</v>
      </c>
    </row>
    <row r="137" spans="1:7" s="3" customFormat="1" ht="45" x14ac:dyDescent="0.25">
      <c r="A137" s="7" t="s">
        <v>86</v>
      </c>
      <c r="B137" s="8" t="s">
        <v>131</v>
      </c>
      <c r="C137" s="8">
        <v>200</v>
      </c>
      <c r="D137" s="9" t="s">
        <v>19</v>
      </c>
      <c r="E137" s="25">
        <f>E138</f>
        <v>514422.4</v>
      </c>
      <c r="F137" s="21">
        <f t="shared" si="50"/>
        <v>199962</v>
      </c>
      <c r="G137" s="21">
        <f t="shared" si="50"/>
        <v>199962</v>
      </c>
    </row>
    <row r="138" spans="1:7" s="3" customFormat="1" ht="45" x14ac:dyDescent="0.25">
      <c r="A138" s="7" t="s">
        <v>86</v>
      </c>
      <c r="B138" s="8" t="s">
        <v>131</v>
      </c>
      <c r="C138" s="8">
        <v>240</v>
      </c>
      <c r="D138" s="9" t="s">
        <v>47</v>
      </c>
      <c r="E138" s="25">
        <f>SUM(E139:E140)</f>
        <v>514422.4</v>
      </c>
      <c r="F138" s="21">
        <f>F140</f>
        <v>199962</v>
      </c>
      <c r="G138" s="21">
        <f>G140</f>
        <v>199962</v>
      </c>
    </row>
    <row r="139" spans="1:7" s="3" customFormat="1" ht="45" x14ac:dyDescent="0.25">
      <c r="A139" s="7" t="s">
        <v>86</v>
      </c>
      <c r="B139" s="8" t="s">
        <v>131</v>
      </c>
      <c r="C139" s="8">
        <v>243</v>
      </c>
      <c r="D139" s="9" t="s">
        <v>149</v>
      </c>
      <c r="E139" s="25">
        <v>69500</v>
      </c>
      <c r="F139" s="21">
        <v>0</v>
      </c>
      <c r="G139" s="21">
        <v>0</v>
      </c>
    </row>
    <row r="140" spans="1:7" s="3" customFormat="1" x14ac:dyDescent="0.25">
      <c r="A140" s="7" t="s">
        <v>86</v>
      </c>
      <c r="B140" s="8" t="s">
        <v>131</v>
      </c>
      <c r="C140" s="8">
        <v>244</v>
      </c>
      <c r="D140" s="9" t="s">
        <v>48</v>
      </c>
      <c r="E140" s="25">
        <v>444922.4</v>
      </c>
      <c r="F140" s="21">
        <v>199962</v>
      </c>
      <c r="G140" s="21">
        <v>199962</v>
      </c>
    </row>
    <row r="141" spans="1:7" s="3" customFormat="1" x14ac:dyDescent="0.25">
      <c r="A141" s="7" t="s">
        <v>86</v>
      </c>
      <c r="B141" s="8" t="s">
        <v>132</v>
      </c>
      <c r="C141" s="8"/>
      <c r="D141" s="9" t="s">
        <v>82</v>
      </c>
      <c r="E141" s="25">
        <f>E142</f>
        <v>158620.79999999999</v>
      </c>
      <c r="F141" s="21">
        <f t="shared" ref="F141:G143" si="51">F142</f>
        <v>85000</v>
      </c>
      <c r="G141" s="21">
        <f t="shared" si="51"/>
        <v>90000</v>
      </c>
    </row>
    <row r="142" spans="1:7" s="3" customFormat="1" ht="45" x14ac:dyDescent="0.25">
      <c r="A142" s="7" t="s">
        <v>86</v>
      </c>
      <c r="B142" s="8" t="s">
        <v>132</v>
      </c>
      <c r="C142" s="8">
        <v>200</v>
      </c>
      <c r="D142" s="9" t="s">
        <v>19</v>
      </c>
      <c r="E142" s="25">
        <f>E143</f>
        <v>158620.79999999999</v>
      </c>
      <c r="F142" s="21">
        <f t="shared" si="51"/>
        <v>85000</v>
      </c>
      <c r="G142" s="21">
        <f t="shared" si="51"/>
        <v>90000</v>
      </c>
    </row>
    <row r="143" spans="1:7" s="3" customFormat="1" ht="45" x14ac:dyDescent="0.25">
      <c r="A143" s="7" t="s">
        <v>86</v>
      </c>
      <c r="B143" s="8" t="s">
        <v>132</v>
      </c>
      <c r="C143" s="8">
        <v>240</v>
      </c>
      <c r="D143" s="9" t="s">
        <v>47</v>
      </c>
      <c r="E143" s="25">
        <f>E144</f>
        <v>158620.79999999999</v>
      </c>
      <c r="F143" s="21">
        <f t="shared" si="51"/>
        <v>85000</v>
      </c>
      <c r="G143" s="21">
        <f t="shared" si="51"/>
        <v>90000</v>
      </c>
    </row>
    <row r="144" spans="1:7" s="3" customFormat="1" x14ac:dyDescent="0.25">
      <c r="A144" s="7" t="s">
        <v>86</v>
      </c>
      <c r="B144" s="8" t="s">
        <v>132</v>
      </c>
      <c r="C144" s="8">
        <v>244</v>
      </c>
      <c r="D144" s="9" t="s">
        <v>48</v>
      </c>
      <c r="E144" s="25">
        <v>158620.79999999999</v>
      </c>
      <c r="F144" s="21">
        <v>85000</v>
      </c>
      <c r="G144" s="21">
        <v>90000</v>
      </c>
    </row>
    <row r="145" spans="1:7" s="3" customFormat="1" ht="30" x14ac:dyDescent="0.25">
      <c r="A145" s="7" t="s">
        <v>86</v>
      </c>
      <c r="B145" s="8" t="s">
        <v>133</v>
      </c>
      <c r="C145" s="8"/>
      <c r="D145" s="9" t="s">
        <v>83</v>
      </c>
      <c r="E145" s="25">
        <f>E146</f>
        <v>21600</v>
      </c>
      <c r="F145" s="21">
        <f t="shared" ref="F145:G147" si="52">F146</f>
        <v>90000</v>
      </c>
      <c r="G145" s="21">
        <f t="shared" si="52"/>
        <v>100000</v>
      </c>
    </row>
    <row r="146" spans="1:7" s="3" customFormat="1" ht="45" x14ac:dyDescent="0.25">
      <c r="A146" s="7" t="s">
        <v>86</v>
      </c>
      <c r="B146" s="8" t="s">
        <v>133</v>
      </c>
      <c r="C146" s="8">
        <v>200</v>
      </c>
      <c r="D146" s="9" t="s">
        <v>19</v>
      </c>
      <c r="E146" s="25">
        <f>E147</f>
        <v>21600</v>
      </c>
      <c r="F146" s="21">
        <f t="shared" si="52"/>
        <v>90000</v>
      </c>
      <c r="G146" s="21">
        <f t="shared" si="52"/>
        <v>100000</v>
      </c>
    </row>
    <row r="147" spans="1:7" s="3" customFormat="1" ht="45" x14ac:dyDescent="0.25">
      <c r="A147" s="7" t="s">
        <v>86</v>
      </c>
      <c r="B147" s="8" t="s">
        <v>133</v>
      </c>
      <c r="C147" s="8">
        <v>240</v>
      </c>
      <c r="D147" s="9" t="s">
        <v>47</v>
      </c>
      <c r="E147" s="25">
        <f>E148</f>
        <v>21600</v>
      </c>
      <c r="F147" s="21">
        <f t="shared" si="52"/>
        <v>90000</v>
      </c>
      <c r="G147" s="21">
        <f t="shared" si="52"/>
        <v>100000</v>
      </c>
    </row>
    <row r="148" spans="1:7" s="3" customFormat="1" x14ac:dyDescent="0.25">
      <c r="A148" s="7" t="s">
        <v>86</v>
      </c>
      <c r="B148" s="8" t="s">
        <v>133</v>
      </c>
      <c r="C148" s="8">
        <v>244</v>
      </c>
      <c r="D148" s="9" t="s">
        <v>48</v>
      </c>
      <c r="E148" s="25">
        <v>21600</v>
      </c>
      <c r="F148" s="21">
        <v>90000</v>
      </c>
      <c r="G148" s="21">
        <v>100000</v>
      </c>
    </row>
    <row r="149" spans="1:7" s="3" customFormat="1" x14ac:dyDescent="0.25">
      <c r="A149" s="7" t="s">
        <v>86</v>
      </c>
      <c r="B149" s="8" t="s">
        <v>134</v>
      </c>
      <c r="C149" s="8"/>
      <c r="D149" s="9" t="s">
        <v>62</v>
      </c>
      <c r="E149" s="25">
        <f>E150</f>
        <v>1609737.11</v>
      </c>
      <c r="F149" s="21">
        <f t="shared" ref="F149:G150" si="53">F150</f>
        <v>616705</v>
      </c>
      <c r="G149" s="21">
        <f t="shared" si="53"/>
        <v>377114</v>
      </c>
    </row>
    <row r="150" spans="1:7" s="3" customFormat="1" ht="45" x14ac:dyDescent="0.25">
      <c r="A150" s="7" t="s">
        <v>86</v>
      </c>
      <c r="B150" s="8" t="s">
        <v>134</v>
      </c>
      <c r="C150" s="8">
        <v>200</v>
      </c>
      <c r="D150" s="9" t="s">
        <v>19</v>
      </c>
      <c r="E150" s="25">
        <f>E151</f>
        <v>1609737.11</v>
      </c>
      <c r="F150" s="21">
        <f t="shared" si="53"/>
        <v>616705</v>
      </c>
      <c r="G150" s="21">
        <f t="shared" si="53"/>
        <v>377114</v>
      </c>
    </row>
    <row r="151" spans="1:7" s="3" customFormat="1" ht="45" x14ac:dyDescent="0.25">
      <c r="A151" s="7" t="s">
        <v>86</v>
      </c>
      <c r="B151" s="8" t="s">
        <v>134</v>
      </c>
      <c r="C151" s="8">
        <v>240</v>
      </c>
      <c r="D151" s="9" t="s">
        <v>47</v>
      </c>
      <c r="E151" s="25">
        <f>SUM(E152:E152)</f>
        <v>1609737.11</v>
      </c>
      <c r="F151" s="21">
        <f>SUM(F152:F152)</f>
        <v>616705</v>
      </c>
      <c r="G151" s="21">
        <f>SUM(G152:G152)</f>
        <v>377114</v>
      </c>
    </row>
    <row r="152" spans="1:7" s="3" customFormat="1" x14ac:dyDescent="0.25">
      <c r="A152" s="7" t="s">
        <v>86</v>
      </c>
      <c r="B152" s="8" t="s">
        <v>134</v>
      </c>
      <c r="C152" s="8">
        <v>247</v>
      </c>
      <c r="D152" s="9" t="s">
        <v>63</v>
      </c>
      <c r="E152" s="25">
        <v>1609737.11</v>
      </c>
      <c r="F152" s="21">
        <v>616705</v>
      </c>
      <c r="G152" s="21">
        <v>377114</v>
      </c>
    </row>
    <row r="153" spans="1:7" s="3" customFormat="1" x14ac:dyDescent="0.25">
      <c r="A153" s="7" t="s">
        <v>86</v>
      </c>
      <c r="B153" s="8" t="s">
        <v>135</v>
      </c>
      <c r="C153" s="8"/>
      <c r="D153" s="9" t="s">
        <v>84</v>
      </c>
      <c r="E153" s="25">
        <f>E154</f>
        <v>837475.13</v>
      </c>
      <c r="F153" s="21">
        <f t="shared" ref="F153:G155" si="54">F154</f>
        <v>876291</v>
      </c>
      <c r="G153" s="21">
        <f t="shared" si="54"/>
        <v>717201</v>
      </c>
    </row>
    <row r="154" spans="1:7" s="3" customFormat="1" ht="45" x14ac:dyDescent="0.25">
      <c r="A154" s="7" t="s">
        <v>86</v>
      </c>
      <c r="B154" s="8" t="s">
        <v>135</v>
      </c>
      <c r="C154" s="8">
        <v>200</v>
      </c>
      <c r="D154" s="9" t="s">
        <v>19</v>
      </c>
      <c r="E154" s="25">
        <f>E155</f>
        <v>837475.13</v>
      </c>
      <c r="F154" s="21">
        <f t="shared" si="54"/>
        <v>876291</v>
      </c>
      <c r="G154" s="21">
        <f t="shared" si="54"/>
        <v>717201</v>
      </c>
    </row>
    <row r="155" spans="1:7" ht="45" x14ac:dyDescent="0.25">
      <c r="A155" s="7" t="s">
        <v>86</v>
      </c>
      <c r="B155" s="8" t="s">
        <v>135</v>
      </c>
      <c r="C155" s="8">
        <v>240</v>
      </c>
      <c r="D155" s="9" t="s">
        <v>47</v>
      </c>
      <c r="E155" s="25">
        <f>E156</f>
        <v>837475.13</v>
      </c>
      <c r="F155" s="21">
        <f t="shared" si="54"/>
        <v>876291</v>
      </c>
      <c r="G155" s="21">
        <f t="shared" si="54"/>
        <v>717201</v>
      </c>
    </row>
    <row r="156" spans="1:7" x14ac:dyDescent="0.25">
      <c r="A156" s="7" t="s">
        <v>86</v>
      </c>
      <c r="B156" s="8" t="s">
        <v>135</v>
      </c>
      <c r="C156" s="8">
        <v>244</v>
      </c>
      <c r="D156" s="9" t="s">
        <v>48</v>
      </c>
      <c r="E156" s="25">
        <v>837475.13</v>
      </c>
      <c r="F156" s="21">
        <v>876291</v>
      </c>
      <c r="G156" s="21">
        <v>717201</v>
      </c>
    </row>
    <row r="157" spans="1:7" ht="45" x14ac:dyDescent="0.25">
      <c r="A157" s="7" t="s">
        <v>86</v>
      </c>
      <c r="B157" s="8">
        <v>4160000000</v>
      </c>
      <c r="C157" s="8"/>
      <c r="D157" s="9" t="s">
        <v>151</v>
      </c>
      <c r="E157" s="25">
        <f>SUM(E158,E162,E166)</f>
        <v>1575568.33</v>
      </c>
      <c r="F157" s="25">
        <f t="shared" ref="F157:G157" si="55">SUM(F158,F166)</f>
        <v>0</v>
      </c>
      <c r="G157" s="25">
        <f t="shared" si="55"/>
        <v>0</v>
      </c>
    </row>
    <row r="158" spans="1:7" ht="45" x14ac:dyDescent="0.25">
      <c r="A158" s="7" t="s">
        <v>86</v>
      </c>
      <c r="B158" s="8">
        <v>4160119012</v>
      </c>
      <c r="C158" s="8"/>
      <c r="D158" s="9" t="s">
        <v>150</v>
      </c>
      <c r="E158" s="25">
        <f>E159</f>
        <v>959240.16</v>
      </c>
      <c r="F158" s="25">
        <f t="shared" ref="F158:G160" si="56">F159</f>
        <v>0</v>
      </c>
      <c r="G158" s="25">
        <f t="shared" si="56"/>
        <v>0</v>
      </c>
    </row>
    <row r="159" spans="1:7" ht="45" x14ac:dyDescent="0.25">
      <c r="A159" s="7" t="s">
        <v>86</v>
      </c>
      <c r="B159" s="8">
        <v>4160119012</v>
      </c>
      <c r="C159" s="8">
        <v>200</v>
      </c>
      <c r="D159" s="9" t="s">
        <v>19</v>
      </c>
      <c r="E159" s="25">
        <f>E160</f>
        <v>959240.16</v>
      </c>
      <c r="F159" s="25">
        <f t="shared" si="56"/>
        <v>0</v>
      </c>
      <c r="G159" s="25">
        <f t="shared" si="56"/>
        <v>0</v>
      </c>
    </row>
    <row r="160" spans="1:7" ht="45" x14ac:dyDescent="0.25">
      <c r="A160" s="7" t="s">
        <v>86</v>
      </c>
      <c r="B160" s="8">
        <v>4160119012</v>
      </c>
      <c r="C160" s="8">
        <v>240</v>
      </c>
      <c r="D160" s="9" t="s">
        <v>47</v>
      </c>
      <c r="E160" s="25">
        <f>E161</f>
        <v>959240.16</v>
      </c>
      <c r="F160" s="25">
        <f t="shared" si="56"/>
        <v>0</v>
      </c>
      <c r="G160" s="25">
        <f t="shared" si="56"/>
        <v>0</v>
      </c>
    </row>
    <row r="161" spans="1:7" x14ac:dyDescent="0.25">
      <c r="A161" s="7" t="s">
        <v>86</v>
      </c>
      <c r="B161" s="8">
        <v>4160119012</v>
      </c>
      <c r="C161" s="8">
        <v>244</v>
      </c>
      <c r="D161" s="9" t="s">
        <v>48</v>
      </c>
      <c r="E161" s="25">
        <v>959240.16</v>
      </c>
      <c r="F161" s="25">
        <v>0</v>
      </c>
      <c r="G161" s="25">
        <v>0</v>
      </c>
    </row>
    <row r="162" spans="1:7" ht="60" x14ac:dyDescent="0.25">
      <c r="A162" s="7" t="s">
        <v>86</v>
      </c>
      <c r="B162" s="8">
        <v>4160119312</v>
      </c>
      <c r="C162" s="8"/>
      <c r="D162" s="9" t="s">
        <v>161</v>
      </c>
      <c r="E162" s="25">
        <f>E163</f>
        <v>100000</v>
      </c>
      <c r="F162" s="25">
        <f t="shared" ref="F162:G164" si="57">F163</f>
        <v>0</v>
      </c>
      <c r="G162" s="25">
        <f t="shared" si="57"/>
        <v>0</v>
      </c>
    </row>
    <row r="163" spans="1:7" ht="45" x14ac:dyDescent="0.25">
      <c r="A163" s="7" t="s">
        <v>86</v>
      </c>
      <c r="B163" s="8">
        <v>4160119312</v>
      </c>
      <c r="C163" s="8">
        <v>200</v>
      </c>
      <c r="D163" s="9" t="s">
        <v>19</v>
      </c>
      <c r="E163" s="25">
        <f>E164</f>
        <v>100000</v>
      </c>
      <c r="F163" s="25">
        <f t="shared" si="57"/>
        <v>0</v>
      </c>
      <c r="G163" s="25">
        <f t="shared" si="57"/>
        <v>0</v>
      </c>
    </row>
    <row r="164" spans="1:7" ht="45" x14ac:dyDescent="0.25">
      <c r="A164" s="7" t="s">
        <v>86</v>
      </c>
      <c r="B164" s="8">
        <v>4160119312</v>
      </c>
      <c r="C164" s="8">
        <v>240</v>
      </c>
      <c r="D164" s="9" t="s">
        <v>47</v>
      </c>
      <c r="E164" s="25">
        <f>E165</f>
        <v>100000</v>
      </c>
      <c r="F164" s="25">
        <f t="shared" si="57"/>
        <v>0</v>
      </c>
      <c r="G164" s="25">
        <f t="shared" si="57"/>
        <v>0</v>
      </c>
    </row>
    <row r="165" spans="1:7" x14ac:dyDescent="0.25">
      <c r="A165" s="7" t="s">
        <v>86</v>
      </c>
      <c r="B165" s="8">
        <v>4160119312</v>
      </c>
      <c r="C165" s="8">
        <v>244</v>
      </c>
      <c r="D165" s="9" t="s">
        <v>48</v>
      </c>
      <c r="E165" s="25">
        <v>100000</v>
      </c>
      <c r="F165" s="25">
        <v>0</v>
      </c>
      <c r="G165" s="25">
        <v>0</v>
      </c>
    </row>
    <row r="166" spans="1:7" ht="30" x14ac:dyDescent="0.25">
      <c r="A166" s="7" t="s">
        <v>86</v>
      </c>
      <c r="B166" s="8" t="s">
        <v>152</v>
      </c>
      <c r="C166" s="8"/>
      <c r="D166" s="31" t="s">
        <v>157</v>
      </c>
      <c r="E166" s="25">
        <f>E167</f>
        <v>516328.17</v>
      </c>
      <c r="F166" s="25">
        <f t="shared" ref="F166:G168" si="58">F167</f>
        <v>0</v>
      </c>
      <c r="G166" s="25">
        <f t="shared" si="58"/>
        <v>0</v>
      </c>
    </row>
    <row r="167" spans="1:7" ht="28.5" customHeight="1" x14ac:dyDescent="0.25">
      <c r="A167" s="7" t="s">
        <v>86</v>
      </c>
      <c r="B167" s="8" t="s">
        <v>152</v>
      </c>
      <c r="C167" s="8">
        <v>200</v>
      </c>
      <c r="D167" s="9" t="s">
        <v>19</v>
      </c>
      <c r="E167" s="25">
        <f>E168</f>
        <v>516328.17</v>
      </c>
      <c r="F167" s="25">
        <f t="shared" si="58"/>
        <v>0</v>
      </c>
      <c r="G167" s="25">
        <f t="shared" si="58"/>
        <v>0</v>
      </c>
    </row>
    <row r="168" spans="1:7" ht="30" customHeight="1" x14ac:dyDescent="0.25">
      <c r="A168" s="7" t="s">
        <v>86</v>
      </c>
      <c r="B168" s="8" t="s">
        <v>152</v>
      </c>
      <c r="C168" s="8">
        <v>240</v>
      </c>
      <c r="D168" s="9" t="s">
        <v>47</v>
      </c>
      <c r="E168" s="25">
        <f>E169</f>
        <v>516328.17</v>
      </c>
      <c r="F168" s="25">
        <f t="shared" si="58"/>
        <v>0</v>
      </c>
      <c r="G168" s="25">
        <f t="shared" si="58"/>
        <v>0</v>
      </c>
    </row>
    <row r="169" spans="1:7" x14ac:dyDescent="0.25">
      <c r="A169" s="7" t="s">
        <v>86</v>
      </c>
      <c r="B169" s="8" t="s">
        <v>152</v>
      </c>
      <c r="C169" s="8">
        <v>244</v>
      </c>
      <c r="D169" s="9" t="s">
        <v>48</v>
      </c>
      <c r="E169" s="25">
        <v>516328.17</v>
      </c>
      <c r="F169" s="25">
        <v>0</v>
      </c>
      <c r="G169" s="25">
        <v>0</v>
      </c>
    </row>
    <row r="170" spans="1:7" s="13" customFormat="1" ht="14.25" x14ac:dyDescent="0.25">
      <c r="A170" s="4" t="s">
        <v>109</v>
      </c>
      <c r="B170" s="5"/>
      <c r="C170" s="5"/>
      <c r="D170" s="6" t="s">
        <v>87</v>
      </c>
      <c r="E170" s="27">
        <f>E171</f>
        <v>2709906</v>
      </c>
      <c r="F170" s="5">
        <f t="shared" ref="F170:G172" si="59">F171</f>
        <v>2025244</v>
      </c>
      <c r="G170" s="5">
        <f t="shared" si="59"/>
        <v>2025244</v>
      </c>
    </row>
    <row r="171" spans="1:7" x14ac:dyDescent="0.25">
      <c r="A171" s="7" t="s">
        <v>110</v>
      </c>
      <c r="B171" s="8"/>
      <c r="C171" s="8"/>
      <c r="D171" s="9" t="s">
        <v>88</v>
      </c>
      <c r="E171" s="28">
        <f>E172</f>
        <v>2709906</v>
      </c>
      <c r="F171" s="8">
        <f t="shared" si="59"/>
        <v>2025244</v>
      </c>
      <c r="G171" s="8">
        <f t="shared" si="59"/>
        <v>2025244</v>
      </c>
    </row>
    <row r="172" spans="1:7" ht="75" x14ac:dyDescent="0.25">
      <c r="A172" s="7" t="s">
        <v>110</v>
      </c>
      <c r="B172" s="8">
        <v>4100000000</v>
      </c>
      <c r="C172" s="8"/>
      <c r="D172" s="9" t="s">
        <v>115</v>
      </c>
      <c r="E172" s="28">
        <f>E173</f>
        <v>2709906</v>
      </c>
      <c r="F172" s="8">
        <f t="shared" si="59"/>
        <v>2025244</v>
      </c>
      <c r="G172" s="8">
        <f t="shared" si="59"/>
        <v>2025244</v>
      </c>
    </row>
    <row r="173" spans="1:7" ht="60" x14ac:dyDescent="0.25">
      <c r="A173" s="7" t="s">
        <v>110</v>
      </c>
      <c r="B173" s="8">
        <v>4170000000</v>
      </c>
      <c r="C173" s="8"/>
      <c r="D173" s="9" t="s">
        <v>89</v>
      </c>
      <c r="E173" s="28">
        <f>SUM(E174,E178,E182,E186,E190)</f>
        <v>2709906</v>
      </c>
      <c r="F173" s="8">
        <f t="shared" ref="F173:G173" si="60">SUM(F174,F178,F182)</f>
        <v>2025244</v>
      </c>
      <c r="G173" s="8">
        <f t="shared" si="60"/>
        <v>2025244</v>
      </c>
    </row>
    <row r="174" spans="1:7" ht="45" x14ac:dyDescent="0.25">
      <c r="A174" s="7" t="s">
        <v>110</v>
      </c>
      <c r="B174" s="8">
        <v>4170110680</v>
      </c>
      <c r="C174" s="8"/>
      <c r="D174" s="9" t="s">
        <v>90</v>
      </c>
      <c r="E174" s="28">
        <f>E175</f>
        <v>1029690</v>
      </c>
      <c r="F174" s="8">
        <f t="shared" ref="F174:G176" si="61">F175</f>
        <v>903890</v>
      </c>
      <c r="G174" s="8">
        <f t="shared" si="61"/>
        <v>903890</v>
      </c>
    </row>
    <row r="175" spans="1:7" ht="45" x14ac:dyDescent="0.25">
      <c r="A175" s="7" t="s">
        <v>110</v>
      </c>
      <c r="B175" s="8">
        <v>4170110680</v>
      </c>
      <c r="C175" s="8">
        <v>600</v>
      </c>
      <c r="D175" s="9" t="s">
        <v>91</v>
      </c>
      <c r="E175" s="28">
        <f>E176</f>
        <v>1029690</v>
      </c>
      <c r="F175" s="8">
        <f t="shared" si="61"/>
        <v>903890</v>
      </c>
      <c r="G175" s="8">
        <f t="shared" si="61"/>
        <v>903890</v>
      </c>
    </row>
    <row r="176" spans="1:7" x14ac:dyDescent="0.25">
      <c r="A176" s="7" t="s">
        <v>110</v>
      </c>
      <c r="B176" s="8">
        <v>4170110680</v>
      </c>
      <c r="C176" s="8">
        <v>610</v>
      </c>
      <c r="D176" s="9" t="s">
        <v>92</v>
      </c>
      <c r="E176" s="28">
        <f>E177</f>
        <v>1029690</v>
      </c>
      <c r="F176" s="8">
        <f t="shared" si="61"/>
        <v>903890</v>
      </c>
      <c r="G176" s="8">
        <f t="shared" si="61"/>
        <v>903890</v>
      </c>
    </row>
    <row r="177" spans="1:7" ht="90" x14ac:dyDescent="0.25">
      <c r="A177" s="7" t="s">
        <v>110</v>
      </c>
      <c r="B177" s="8">
        <v>4170110680</v>
      </c>
      <c r="C177" s="8">
        <v>611</v>
      </c>
      <c r="D177" s="9" t="s">
        <v>93</v>
      </c>
      <c r="E177" s="28">
        <v>1029690</v>
      </c>
      <c r="F177" s="8">
        <v>903890</v>
      </c>
      <c r="G177" s="8">
        <v>903890</v>
      </c>
    </row>
    <row r="178" spans="1:7" ht="30" x14ac:dyDescent="0.25">
      <c r="A178" s="7" t="s">
        <v>110</v>
      </c>
      <c r="B178" s="8" t="s">
        <v>136</v>
      </c>
      <c r="C178" s="8"/>
      <c r="D178" s="9" t="s">
        <v>94</v>
      </c>
      <c r="E178" s="28">
        <f>E179</f>
        <v>15700</v>
      </c>
      <c r="F178" s="8">
        <f t="shared" ref="F178:G180" si="62">F179</f>
        <v>7700</v>
      </c>
      <c r="G178" s="8">
        <f t="shared" si="62"/>
        <v>7700</v>
      </c>
    </row>
    <row r="179" spans="1:7" ht="45" x14ac:dyDescent="0.25">
      <c r="A179" s="7" t="s">
        <v>110</v>
      </c>
      <c r="B179" s="8" t="s">
        <v>136</v>
      </c>
      <c r="C179" s="8">
        <v>600</v>
      </c>
      <c r="D179" s="9" t="s">
        <v>91</v>
      </c>
      <c r="E179" s="28">
        <f>E180</f>
        <v>15700</v>
      </c>
      <c r="F179" s="8">
        <f t="shared" si="62"/>
        <v>7700</v>
      </c>
      <c r="G179" s="8">
        <f t="shared" si="62"/>
        <v>7700</v>
      </c>
    </row>
    <row r="180" spans="1:7" x14ac:dyDescent="0.25">
      <c r="A180" s="7" t="s">
        <v>110</v>
      </c>
      <c r="B180" s="8" t="s">
        <v>136</v>
      </c>
      <c r="C180" s="8">
        <v>610</v>
      </c>
      <c r="D180" s="9" t="s">
        <v>92</v>
      </c>
      <c r="E180" s="28">
        <f>E181</f>
        <v>15700</v>
      </c>
      <c r="F180" s="8">
        <f t="shared" si="62"/>
        <v>7700</v>
      </c>
      <c r="G180" s="8">
        <f t="shared" si="62"/>
        <v>7700</v>
      </c>
    </row>
    <row r="181" spans="1:7" ht="30" x14ac:dyDescent="0.25">
      <c r="A181" s="7" t="s">
        <v>110</v>
      </c>
      <c r="B181" s="8" t="s">
        <v>136</v>
      </c>
      <c r="C181" s="8">
        <v>612</v>
      </c>
      <c r="D181" s="9" t="s">
        <v>95</v>
      </c>
      <c r="E181" s="28">
        <v>15700</v>
      </c>
      <c r="F181" s="8">
        <v>7700</v>
      </c>
      <c r="G181" s="8">
        <v>7700</v>
      </c>
    </row>
    <row r="182" spans="1:7" ht="30" x14ac:dyDescent="0.25">
      <c r="A182" s="7" t="s">
        <v>110</v>
      </c>
      <c r="B182" s="8" t="s">
        <v>137</v>
      </c>
      <c r="C182" s="8"/>
      <c r="D182" s="9" t="s">
        <v>94</v>
      </c>
      <c r="E182" s="28">
        <f>E183</f>
        <v>1113654</v>
      </c>
      <c r="F182" s="8">
        <f t="shared" ref="F182:G184" si="63">F183</f>
        <v>1113654</v>
      </c>
      <c r="G182" s="8">
        <f t="shared" si="63"/>
        <v>1113654</v>
      </c>
    </row>
    <row r="183" spans="1:7" ht="45" x14ac:dyDescent="0.25">
      <c r="A183" s="7" t="s">
        <v>110</v>
      </c>
      <c r="B183" s="8" t="s">
        <v>137</v>
      </c>
      <c r="C183" s="8">
        <v>600</v>
      </c>
      <c r="D183" s="9" t="s">
        <v>91</v>
      </c>
      <c r="E183" s="28">
        <f>E184</f>
        <v>1113654</v>
      </c>
      <c r="F183" s="8">
        <f t="shared" si="63"/>
        <v>1113654</v>
      </c>
      <c r="G183" s="8">
        <f t="shared" si="63"/>
        <v>1113654</v>
      </c>
    </row>
    <row r="184" spans="1:7" x14ac:dyDescent="0.25">
      <c r="A184" s="7" t="s">
        <v>110</v>
      </c>
      <c r="B184" s="8" t="s">
        <v>137</v>
      </c>
      <c r="C184" s="8">
        <v>610</v>
      </c>
      <c r="D184" s="9" t="s">
        <v>92</v>
      </c>
      <c r="E184" s="28">
        <f>E185</f>
        <v>1113654</v>
      </c>
      <c r="F184" s="8">
        <f t="shared" si="63"/>
        <v>1113654</v>
      </c>
      <c r="G184" s="8">
        <f t="shared" si="63"/>
        <v>1113654</v>
      </c>
    </row>
    <row r="185" spans="1:7" ht="92.25" customHeight="1" x14ac:dyDescent="0.25">
      <c r="A185" s="7" t="s">
        <v>110</v>
      </c>
      <c r="B185" s="8" t="s">
        <v>137</v>
      </c>
      <c r="C185" s="8">
        <v>611</v>
      </c>
      <c r="D185" s="9" t="s">
        <v>93</v>
      </c>
      <c r="E185" s="28">
        <v>1113654</v>
      </c>
      <c r="F185" s="8">
        <v>1113654</v>
      </c>
      <c r="G185" s="8">
        <v>1113654</v>
      </c>
    </row>
    <row r="186" spans="1:7" ht="22.5" customHeight="1" x14ac:dyDescent="0.25">
      <c r="A186" s="7" t="s">
        <v>110</v>
      </c>
      <c r="B186" s="8" t="s">
        <v>153</v>
      </c>
      <c r="C186" s="8"/>
      <c r="D186" s="9" t="s">
        <v>154</v>
      </c>
      <c r="E186" s="28">
        <f>E187</f>
        <v>204962</v>
      </c>
      <c r="F186" s="28">
        <f t="shared" ref="F186:G188" si="64">F187</f>
        <v>0</v>
      </c>
      <c r="G186" s="28">
        <f t="shared" si="64"/>
        <v>0</v>
      </c>
    </row>
    <row r="187" spans="1:7" ht="44.25" customHeight="1" x14ac:dyDescent="0.25">
      <c r="A187" s="7" t="s">
        <v>110</v>
      </c>
      <c r="B187" s="8" t="s">
        <v>153</v>
      </c>
      <c r="C187" s="8">
        <v>600</v>
      </c>
      <c r="D187" s="9" t="s">
        <v>91</v>
      </c>
      <c r="E187" s="28">
        <f>E188</f>
        <v>204962</v>
      </c>
      <c r="F187" s="28">
        <f t="shared" si="64"/>
        <v>0</v>
      </c>
      <c r="G187" s="28">
        <f t="shared" si="64"/>
        <v>0</v>
      </c>
    </row>
    <row r="188" spans="1:7" ht="36.75" customHeight="1" x14ac:dyDescent="0.25">
      <c r="A188" s="7" t="s">
        <v>110</v>
      </c>
      <c r="B188" s="8" t="s">
        <v>153</v>
      </c>
      <c r="C188" s="8">
        <v>610</v>
      </c>
      <c r="D188" s="9" t="s">
        <v>92</v>
      </c>
      <c r="E188" s="28">
        <f>E189</f>
        <v>204962</v>
      </c>
      <c r="F188" s="28">
        <f t="shared" si="64"/>
        <v>0</v>
      </c>
      <c r="G188" s="28">
        <f t="shared" si="64"/>
        <v>0</v>
      </c>
    </row>
    <row r="189" spans="1:7" ht="36.75" customHeight="1" x14ac:dyDescent="0.25">
      <c r="A189" s="7" t="s">
        <v>110</v>
      </c>
      <c r="B189" s="8" t="s">
        <v>153</v>
      </c>
      <c r="C189" s="8">
        <v>612</v>
      </c>
      <c r="D189" s="9" t="s">
        <v>95</v>
      </c>
      <c r="E189" s="28">
        <v>204962</v>
      </c>
      <c r="F189" s="8">
        <v>0</v>
      </c>
      <c r="G189" s="8">
        <v>0</v>
      </c>
    </row>
    <row r="190" spans="1:7" ht="78.75" customHeight="1" x14ac:dyDescent="0.25">
      <c r="A190" s="7" t="s">
        <v>110</v>
      </c>
      <c r="B190" s="8" t="s">
        <v>155</v>
      </c>
      <c r="C190" s="8"/>
      <c r="D190" s="30" t="s">
        <v>156</v>
      </c>
      <c r="E190" s="28">
        <f>E191</f>
        <v>345900</v>
      </c>
      <c r="F190" s="28">
        <f t="shared" ref="F190:G192" si="65">F191</f>
        <v>0</v>
      </c>
      <c r="G190" s="28">
        <f t="shared" si="65"/>
        <v>0</v>
      </c>
    </row>
    <row r="191" spans="1:7" ht="45.75" customHeight="1" x14ac:dyDescent="0.25">
      <c r="A191" s="7" t="s">
        <v>110</v>
      </c>
      <c r="B191" s="8" t="s">
        <v>155</v>
      </c>
      <c r="C191" s="8">
        <v>600</v>
      </c>
      <c r="D191" s="9" t="s">
        <v>91</v>
      </c>
      <c r="E191" s="28">
        <f>E192</f>
        <v>345900</v>
      </c>
      <c r="F191" s="28">
        <f t="shared" si="65"/>
        <v>0</v>
      </c>
      <c r="G191" s="28">
        <f t="shared" si="65"/>
        <v>0</v>
      </c>
    </row>
    <row r="192" spans="1:7" x14ac:dyDescent="0.25">
      <c r="A192" s="7" t="s">
        <v>110</v>
      </c>
      <c r="B192" s="8" t="s">
        <v>155</v>
      </c>
      <c r="C192" s="8">
        <v>610</v>
      </c>
      <c r="D192" s="9" t="s">
        <v>92</v>
      </c>
      <c r="E192" s="28">
        <f>E193</f>
        <v>345900</v>
      </c>
      <c r="F192" s="28">
        <f t="shared" si="65"/>
        <v>0</v>
      </c>
      <c r="G192" s="28">
        <f t="shared" si="65"/>
        <v>0</v>
      </c>
    </row>
    <row r="193" spans="1:7" ht="30" x14ac:dyDescent="0.25">
      <c r="A193" s="7" t="s">
        <v>110</v>
      </c>
      <c r="B193" s="8" t="s">
        <v>155</v>
      </c>
      <c r="C193" s="8">
        <v>612</v>
      </c>
      <c r="D193" s="9" t="s">
        <v>95</v>
      </c>
      <c r="E193" s="28">
        <v>345900</v>
      </c>
      <c r="F193" s="8">
        <v>0</v>
      </c>
      <c r="G193" s="8">
        <v>0</v>
      </c>
    </row>
    <row r="194" spans="1:7" s="13" customFormat="1" ht="14.25" x14ac:dyDescent="0.25">
      <c r="A194" s="4">
        <v>1000</v>
      </c>
      <c r="B194" s="5"/>
      <c r="C194" s="5"/>
      <c r="D194" s="6" t="s">
        <v>96</v>
      </c>
      <c r="E194" s="27">
        <f>E195</f>
        <v>428063.09</v>
      </c>
      <c r="F194" s="5">
        <f>F195</f>
        <v>403110</v>
      </c>
      <c r="G194" s="5">
        <f>G195</f>
        <v>403110</v>
      </c>
    </row>
    <row r="195" spans="1:7" x14ac:dyDescent="0.25">
      <c r="A195" s="7">
        <v>1003</v>
      </c>
      <c r="B195" s="8"/>
      <c r="C195" s="8"/>
      <c r="D195" s="9" t="s">
        <v>97</v>
      </c>
      <c r="E195" s="28">
        <f>E196</f>
        <v>428063.09</v>
      </c>
      <c r="F195" s="8">
        <f t="shared" ref="F195:G195" si="66">F196</f>
        <v>403110</v>
      </c>
      <c r="G195" s="8">
        <f t="shared" si="66"/>
        <v>403110</v>
      </c>
    </row>
    <row r="196" spans="1:7" ht="75" x14ac:dyDescent="0.25">
      <c r="A196" s="7">
        <v>1003</v>
      </c>
      <c r="B196" s="8">
        <v>4100000000</v>
      </c>
      <c r="C196" s="8"/>
      <c r="D196" s="9" t="s">
        <v>115</v>
      </c>
      <c r="E196" s="28">
        <f>E197</f>
        <v>428063.09</v>
      </c>
      <c r="F196" s="8">
        <f t="shared" ref="F196:G196" si="67">F197</f>
        <v>403110</v>
      </c>
      <c r="G196" s="8">
        <f t="shared" si="67"/>
        <v>403110</v>
      </c>
    </row>
    <row r="197" spans="1:7" ht="45" x14ac:dyDescent="0.25">
      <c r="A197" s="7">
        <v>1003</v>
      </c>
      <c r="B197" s="8">
        <v>4150000000</v>
      </c>
      <c r="C197" s="8"/>
      <c r="D197" s="9" t="s">
        <v>98</v>
      </c>
      <c r="E197" s="28">
        <f>SUM(E198,E202)</f>
        <v>428063.09</v>
      </c>
      <c r="F197" s="8">
        <f t="shared" ref="F197:G197" si="68">SUM(F198,F202)</f>
        <v>403110</v>
      </c>
      <c r="G197" s="8">
        <f t="shared" si="68"/>
        <v>403110</v>
      </c>
    </row>
    <row r="198" spans="1:7" ht="30" x14ac:dyDescent="0.25">
      <c r="A198" s="7">
        <v>1003</v>
      </c>
      <c r="B198" s="8" t="s">
        <v>138</v>
      </c>
      <c r="C198" s="8"/>
      <c r="D198" s="9" t="s">
        <v>99</v>
      </c>
      <c r="E198" s="28">
        <f>E199</f>
        <v>180550</v>
      </c>
      <c r="F198" s="8">
        <f t="shared" ref="F198:G200" si="69">F199</f>
        <v>117500</v>
      </c>
      <c r="G198" s="8">
        <f t="shared" si="69"/>
        <v>117500</v>
      </c>
    </row>
    <row r="199" spans="1:7" ht="45" x14ac:dyDescent="0.25">
      <c r="A199" s="7">
        <v>1003</v>
      </c>
      <c r="B199" s="8" t="s">
        <v>138</v>
      </c>
      <c r="C199" s="8">
        <v>200</v>
      </c>
      <c r="D199" s="9" t="s">
        <v>19</v>
      </c>
      <c r="E199" s="28">
        <f>E200</f>
        <v>180550</v>
      </c>
      <c r="F199" s="8">
        <f t="shared" si="69"/>
        <v>117500</v>
      </c>
      <c r="G199" s="8">
        <f t="shared" si="69"/>
        <v>117500</v>
      </c>
    </row>
    <row r="200" spans="1:7" ht="45" x14ac:dyDescent="0.25">
      <c r="A200" s="7">
        <v>1003</v>
      </c>
      <c r="B200" s="8" t="s">
        <v>138</v>
      </c>
      <c r="C200" s="8">
        <v>240</v>
      </c>
      <c r="D200" s="9" t="s">
        <v>47</v>
      </c>
      <c r="E200" s="28">
        <f>E201</f>
        <v>180550</v>
      </c>
      <c r="F200" s="8">
        <f t="shared" si="69"/>
        <v>117500</v>
      </c>
      <c r="G200" s="8">
        <f t="shared" si="69"/>
        <v>117500</v>
      </c>
    </row>
    <row r="201" spans="1:7" x14ac:dyDescent="0.25">
      <c r="A201" s="7">
        <v>1003</v>
      </c>
      <c r="B201" s="8" t="s">
        <v>138</v>
      </c>
      <c r="C201" s="8">
        <v>244</v>
      </c>
      <c r="D201" s="9" t="s">
        <v>48</v>
      </c>
      <c r="E201" s="28">
        <v>180550</v>
      </c>
      <c r="F201" s="8">
        <v>117500</v>
      </c>
      <c r="G201" s="8">
        <v>117500</v>
      </c>
    </row>
    <row r="202" spans="1:7" ht="45" x14ac:dyDescent="0.25">
      <c r="A202" s="7">
        <v>1003</v>
      </c>
      <c r="B202" s="8" t="s">
        <v>139</v>
      </c>
      <c r="C202" s="8"/>
      <c r="D202" s="9" t="s">
        <v>100</v>
      </c>
      <c r="E202" s="28">
        <f>E203</f>
        <v>247513.09000000003</v>
      </c>
      <c r="F202" s="8">
        <f t="shared" ref="F202:G203" si="70">F203</f>
        <v>285610</v>
      </c>
      <c r="G202" s="8">
        <f t="shared" si="70"/>
        <v>285610</v>
      </c>
    </row>
    <row r="203" spans="1:7" ht="45" x14ac:dyDescent="0.25">
      <c r="A203" s="7">
        <v>1003</v>
      </c>
      <c r="B203" s="8" t="s">
        <v>139</v>
      </c>
      <c r="C203" s="8">
        <v>200</v>
      </c>
      <c r="D203" s="9" t="s">
        <v>19</v>
      </c>
      <c r="E203" s="28">
        <f>E204</f>
        <v>247513.09000000003</v>
      </c>
      <c r="F203" s="8">
        <f t="shared" si="70"/>
        <v>285610</v>
      </c>
      <c r="G203" s="8">
        <f t="shared" si="70"/>
        <v>285610</v>
      </c>
    </row>
    <row r="204" spans="1:7" ht="45" x14ac:dyDescent="0.25">
      <c r="A204" s="7">
        <v>1003</v>
      </c>
      <c r="B204" s="8" t="s">
        <v>139</v>
      </c>
      <c r="C204" s="8">
        <v>240</v>
      </c>
      <c r="D204" s="9" t="s">
        <v>47</v>
      </c>
      <c r="E204" s="28">
        <f>SUM(E205:E206)</f>
        <v>247513.09000000003</v>
      </c>
      <c r="F204" s="8">
        <f t="shared" ref="F204:G204" si="71">SUM(F205:F206)</f>
        <v>285610</v>
      </c>
      <c r="G204" s="8">
        <f t="shared" si="71"/>
        <v>285610</v>
      </c>
    </row>
    <row r="205" spans="1:7" x14ac:dyDescent="0.25">
      <c r="A205" s="7">
        <v>1003</v>
      </c>
      <c r="B205" s="8" t="s">
        <v>139</v>
      </c>
      <c r="C205" s="8">
        <v>244</v>
      </c>
      <c r="D205" s="9" t="s">
        <v>48</v>
      </c>
      <c r="E205" s="28">
        <v>105238.8</v>
      </c>
      <c r="F205" s="8">
        <v>210477</v>
      </c>
      <c r="G205" s="8">
        <v>210477</v>
      </c>
    </row>
    <row r="206" spans="1:7" x14ac:dyDescent="0.25">
      <c r="A206" s="7" t="s">
        <v>111</v>
      </c>
      <c r="B206" s="8" t="s">
        <v>139</v>
      </c>
      <c r="C206" s="8">
        <v>247</v>
      </c>
      <c r="D206" s="9" t="s">
        <v>63</v>
      </c>
      <c r="E206" s="28">
        <v>142274.29</v>
      </c>
      <c r="F206" s="8">
        <v>75133</v>
      </c>
      <c r="G206" s="8">
        <v>75133</v>
      </c>
    </row>
    <row r="207" spans="1:7" s="13" customFormat="1" ht="14.25" x14ac:dyDescent="0.25">
      <c r="A207" s="4">
        <v>1100</v>
      </c>
      <c r="B207" s="5"/>
      <c r="C207" s="5"/>
      <c r="D207" s="6" t="s">
        <v>101</v>
      </c>
      <c r="E207" s="27">
        <f>E208</f>
        <v>0</v>
      </c>
      <c r="F207" s="5">
        <f t="shared" ref="F207:G209" si="72">F208</f>
        <v>43050</v>
      </c>
      <c r="G207" s="5">
        <f t="shared" si="72"/>
        <v>43050</v>
      </c>
    </row>
    <row r="208" spans="1:7" x14ac:dyDescent="0.25">
      <c r="A208" s="7">
        <v>1101</v>
      </c>
      <c r="B208" s="8"/>
      <c r="C208" s="8"/>
      <c r="D208" s="9" t="s">
        <v>102</v>
      </c>
      <c r="E208" s="28">
        <f>E209</f>
        <v>0</v>
      </c>
      <c r="F208" s="8">
        <f t="shared" si="72"/>
        <v>43050</v>
      </c>
      <c r="G208" s="8">
        <f t="shared" si="72"/>
        <v>43050</v>
      </c>
    </row>
    <row r="209" spans="1:7" ht="75" x14ac:dyDescent="0.25">
      <c r="A209" s="7">
        <v>1101</v>
      </c>
      <c r="B209" s="8">
        <v>4100000000</v>
      </c>
      <c r="C209" s="8"/>
      <c r="D209" s="9" t="s">
        <v>115</v>
      </c>
      <c r="E209" s="28">
        <f>E210</f>
        <v>0</v>
      </c>
      <c r="F209" s="8">
        <f t="shared" si="72"/>
        <v>43050</v>
      </c>
      <c r="G209" s="8">
        <f t="shared" si="72"/>
        <v>43050</v>
      </c>
    </row>
    <row r="210" spans="1:7" ht="60" x14ac:dyDescent="0.25">
      <c r="A210" s="7">
        <v>1101</v>
      </c>
      <c r="B210" s="8">
        <v>4140000000</v>
      </c>
      <c r="C210" s="8"/>
      <c r="D210" s="9" t="s">
        <v>103</v>
      </c>
      <c r="E210" s="28">
        <f>E211+E215</f>
        <v>0</v>
      </c>
      <c r="F210" s="8">
        <f t="shared" ref="F210:G210" si="73">F211+F215</f>
        <v>43050</v>
      </c>
      <c r="G210" s="8">
        <f t="shared" si="73"/>
        <v>43050</v>
      </c>
    </row>
    <row r="211" spans="1:7" x14ac:dyDescent="0.25">
      <c r="A211" s="7">
        <v>1101</v>
      </c>
      <c r="B211" s="8" t="s">
        <v>140</v>
      </c>
      <c r="C211" s="8"/>
      <c r="D211" s="9" t="s">
        <v>104</v>
      </c>
      <c r="E211" s="28">
        <f>E212</f>
        <v>0</v>
      </c>
      <c r="F211" s="8">
        <f t="shared" ref="F211:G213" si="74">F212</f>
        <v>18050</v>
      </c>
      <c r="G211" s="8">
        <f t="shared" si="74"/>
        <v>18050</v>
      </c>
    </row>
    <row r="212" spans="1:7" ht="45" x14ac:dyDescent="0.25">
      <c r="A212" s="7">
        <v>1101</v>
      </c>
      <c r="B212" s="8" t="s">
        <v>140</v>
      </c>
      <c r="C212" s="8">
        <v>200</v>
      </c>
      <c r="D212" s="9" t="s">
        <v>19</v>
      </c>
      <c r="E212" s="28">
        <f>E213</f>
        <v>0</v>
      </c>
      <c r="F212" s="8">
        <f t="shared" si="74"/>
        <v>18050</v>
      </c>
      <c r="G212" s="8">
        <f t="shared" si="74"/>
        <v>18050</v>
      </c>
    </row>
    <row r="213" spans="1:7" ht="45" x14ac:dyDescent="0.25">
      <c r="A213" s="7">
        <v>1101</v>
      </c>
      <c r="B213" s="8" t="s">
        <v>140</v>
      </c>
      <c r="C213" s="8">
        <v>240</v>
      </c>
      <c r="D213" s="9" t="s">
        <v>47</v>
      </c>
      <c r="E213" s="28">
        <f>E214</f>
        <v>0</v>
      </c>
      <c r="F213" s="8">
        <f t="shared" si="74"/>
        <v>18050</v>
      </c>
      <c r="G213" s="8">
        <f t="shared" si="74"/>
        <v>18050</v>
      </c>
    </row>
    <row r="214" spans="1:7" x14ac:dyDescent="0.25">
      <c r="A214" s="7">
        <v>1101</v>
      </c>
      <c r="B214" s="8" t="s">
        <v>140</v>
      </c>
      <c r="C214" s="8">
        <v>247</v>
      </c>
      <c r="D214" s="9" t="s">
        <v>63</v>
      </c>
      <c r="E214" s="28">
        <v>0</v>
      </c>
      <c r="F214" s="8">
        <v>18050</v>
      </c>
      <c r="G214" s="8">
        <v>18050</v>
      </c>
    </row>
    <row r="215" spans="1:7" ht="45" x14ac:dyDescent="0.25">
      <c r="A215" s="7">
        <v>1101</v>
      </c>
      <c r="B215" s="8" t="s">
        <v>141</v>
      </c>
      <c r="C215" s="8"/>
      <c r="D215" s="9" t="s">
        <v>105</v>
      </c>
      <c r="E215" s="28">
        <f>E216</f>
        <v>0</v>
      </c>
      <c r="F215" s="8">
        <f t="shared" ref="F215:G217" si="75">F216</f>
        <v>25000</v>
      </c>
      <c r="G215" s="8">
        <f t="shared" si="75"/>
        <v>25000</v>
      </c>
    </row>
    <row r="216" spans="1:7" ht="45" x14ac:dyDescent="0.25">
      <c r="A216" s="7">
        <v>1101</v>
      </c>
      <c r="B216" s="8" t="s">
        <v>141</v>
      </c>
      <c r="C216" s="8">
        <v>200</v>
      </c>
      <c r="D216" s="9" t="s">
        <v>19</v>
      </c>
      <c r="E216" s="28">
        <f>E217</f>
        <v>0</v>
      </c>
      <c r="F216" s="8">
        <f t="shared" si="75"/>
        <v>25000</v>
      </c>
      <c r="G216" s="8">
        <f t="shared" si="75"/>
        <v>25000</v>
      </c>
    </row>
    <row r="217" spans="1:7" ht="45" x14ac:dyDescent="0.25">
      <c r="A217" s="7">
        <v>1101</v>
      </c>
      <c r="B217" s="8" t="s">
        <v>141</v>
      </c>
      <c r="C217" s="8">
        <v>240</v>
      </c>
      <c r="D217" s="9" t="s">
        <v>47</v>
      </c>
      <c r="E217" s="28">
        <f>E218</f>
        <v>0</v>
      </c>
      <c r="F217" s="8">
        <f t="shared" si="75"/>
        <v>25000</v>
      </c>
      <c r="G217" s="8">
        <f t="shared" si="75"/>
        <v>25000</v>
      </c>
    </row>
    <row r="218" spans="1:7" x14ac:dyDescent="0.25">
      <c r="A218" s="7">
        <v>1101</v>
      </c>
      <c r="B218" s="8" t="s">
        <v>141</v>
      </c>
      <c r="C218" s="8">
        <v>244</v>
      </c>
      <c r="D218" s="9" t="s">
        <v>48</v>
      </c>
      <c r="E218" s="28">
        <v>0</v>
      </c>
      <c r="F218" s="8">
        <v>25000</v>
      </c>
      <c r="G218" s="8">
        <v>25000</v>
      </c>
    </row>
    <row r="219" spans="1:7" s="13" customFormat="1" ht="42.75" x14ac:dyDescent="0.25">
      <c r="A219" s="4">
        <v>1400</v>
      </c>
      <c r="B219" s="5"/>
      <c r="C219" s="5"/>
      <c r="D219" s="6" t="s">
        <v>106</v>
      </c>
      <c r="E219" s="27">
        <v>100000</v>
      </c>
      <c r="F219" s="15">
        <v>0</v>
      </c>
      <c r="G219" s="15">
        <v>0</v>
      </c>
    </row>
    <row r="220" spans="1:7" ht="30" x14ac:dyDescent="0.25">
      <c r="A220" s="7">
        <v>1403</v>
      </c>
      <c r="B220" s="8"/>
      <c r="C220" s="8"/>
      <c r="D220" s="9" t="s">
        <v>107</v>
      </c>
      <c r="E220" s="28">
        <v>100000</v>
      </c>
      <c r="F220" s="14">
        <v>0</v>
      </c>
      <c r="G220" s="14">
        <v>0</v>
      </c>
    </row>
    <row r="221" spans="1:7" ht="75" x14ac:dyDescent="0.25">
      <c r="A221" s="7">
        <v>1403</v>
      </c>
      <c r="B221" s="8">
        <v>4100000000</v>
      </c>
      <c r="C221" s="8"/>
      <c r="D221" s="9" t="s">
        <v>115</v>
      </c>
      <c r="E221" s="28">
        <v>100000</v>
      </c>
      <c r="F221" s="14">
        <v>0</v>
      </c>
      <c r="G221" s="14">
        <v>0</v>
      </c>
    </row>
    <row r="222" spans="1:7" x14ac:dyDescent="0.25">
      <c r="A222" s="7">
        <v>1403</v>
      </c>
      <c r="B222" s="8">
        <v>4190000000</v>
      </c>
      <c r="C222" s="8"/>
      <c r="D222" s="9" t="s">
        <v>17</v>
      </c>
      <c r="E222" s="28">
        <v>100000</v>
      </c>
      <c r="F222" s="14">
        <v>0</v>
      </c>
      <c r="G222" s="14">
        <v>0</v>
      </c>
    </row>
    <row r="223" spans="1:7" ht="75" x14ac:dyDescent="0.25">
      <c r="A223" s="7">
        <v>1403</v>
      </c>
      <c r="B223" s="8" t="s">
        <v>142</v>
      </c>
      <c r="C223" s="8"/>
      <c r="D223" s="9" t="s">
        <v>108</v>
      </c>
      <c r="E223" s="28">
        <v>100000</v>
      </c>
      <c r="F223" s="14">
        <v>0</v>
      </c>
      <c r="G223" s="14">
        <v>0</v>
      </c>
    </row>
    <row r="224" spans="1:7" x14ac:dyDescent="0.25">
      <c r="A224" s="7">
        <v>1403</v>
      </c>
      <c r="B224" s="8" t="s">
        <v>142</v>
      </c>
      <c r="C224" s="8">
        <v>500</v>
      </c>
      <c r="D224" s="9" t="s">
        <v>23</v>
      </c>
      <c r="E224" s="28">
        <v>100000</v>
      </c>
      <c r="F224" s="14">
        <v>0</v>
      </c>
      <c r="G224" s="14">
        <v>0</v>
      </c>
    </row>
    <row r="225" spans="1:7" x14ac:dyDescent="0.25">
      <c r="A225" s="7">
        <v>1403</v>
      </c>
      <c r="B225" s="8" t="s">
        <v>142</v>
      </c>
      <c r="C225" s="8">
        <v>540</v>
      </c>
      <c r="D225" s="9" t="s">
        <v>60</v>
      </c>
      <c r="E225" s="28">
        <v>100000</v>
      </c>
      <c r="F225" s="14">
        <v>0</v>
      </c>
      <c r="G225" s="14">
        <v>0</v>
      </c>
    </row>
    <row r="226" spans="1:7" x14ac:dyDescent="0.25">
      <c r="A226" s="12"/>
    </row>
  </sheetData>
  <autoFilter ref="A9:G154"/>
  <mergeCells count="11">
    <mergeCell ref="A1:G1"/>
    <mergeCell ref="A2:G2"/>
    <mergeCell ref="F6:G6"/>
    <mergeCell ref="A3:G3"/>
    <mergeCell ref="A4:G4"/>
    <mergeCell ref="A5:A7"/>
    <mergeCell ref="B5:B7"/>
    <mergeCell ref="C5:C7"/>
    <mergeCell ref="D5:D7"/>
    <mergeCell ref="E5:G5"/>
    <mergeCell ref="E6:E7"/>
  </mergeCells>
  <printOptions horizontalCentered="1"/>
  <pageMargins left="0.98425196850393704" right="0.39370078740157483" top="0.59055118110236227" bottom="0.59055118110236227" header="0.19685039370078741" footer="0.19685039370078741"/>
  <pageSetup paperSize="9" scale="78" fitToHeight="400" orientation="portrait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Волчков Н.Э.</cp:lastModifiedBy>
  <cp:lastPrinted>2022-12-23T12:15:59Z</cp:lastPrinted>
  <dcterms:created xsi:type="dcterms:W3CDTF">2017-12-13T11:38:57Z</dcterms:created>
  <dcterms:modified xsi:type="dcterms:W3CDTF">2022-12-23T12:21:04Z</dcterms:modified>
</cp:coreProperties>
</file>